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chiers Pat\téléchargements\"/>
    </mc:Choice>
  </mc:AlternateContent>
  <xr:revisionPtr revIDLastSave="0" documentId="13_ncr:1_{3D3F703F-3ACC-4A44-B713-D9C9B972B0D8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Sorties club" sheetId="5" r:id="rId1"/>
    <sheet name="Randos permanentes" sheetId="4" r:id="rId2"/>
    <sheet name="Totaux" sheetId="7" r:id="rId3"/>
    <sheet name="Classements" sheetId="6" r:id="rId4"/>
  </sheets>
  <definedNames>
    <definedName name="_xlnm.Print_Area" localSheetId="3">Classements!$A$1:$M$33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25" i="4" l="1"/>
  <c r="G25" i="7" s="1"/>
  <c r="AB25" i="5"/>
  <c r="C25" i="7" s="1"/>
  <c r="H25" i="7" s="1"/>
  <c r="AB32" i="5"/>
  <c r="AB34" i="5"/>
  <c r="C33" i="7" s="1"/>
  <c r="CH35" i="4"/>
  <c r="CH34" i="4"/>
  <c r="G33" i="7" s="1"/>
  <c r="CH12" i="4"/>
  <c r="G12" i="7" s="1"/>
  <c r="AB12" i="5"/>
  <c r="C12" i="7" s="1"/>
  <c r="CB37" i="4"/>
  <c r="BW37" i="4"/>
  <c r="BV37" i="4"/>
  <c r="CD37" i="4"/>
  <c r="CC37" i="4"/>
  <c r="CA37" i="4"/>
  <c r="BZ37" i="4"/>
  <c r="BY37" i="4"/>
  <c r="CE37" i="4"/>
  <c r="CH36" i="4"/>
  <c r="G34" i="7" s="1"/>
  <c r="CH33" i="4"/>
  <c r="G32" i="7" s="1"/>
  <c r="CH32" i="4"/>
  <c r="CH31" i="4"/>
  <c r="G31" i="7" s="1"/>
  <c r="CH30" i="4"/>
  <c r="G30" i="7" s="1"/>
  <c r="CH29" i="4"/>
  <c r="G29" i="7" s="1"/>
  <c r="CH28" i="4"/>
  <c r="G28" i="7" s="1"/>
  <c r="CH27" i="4"/>
  <c r="G27" i="7" s="1"/>
  <c r="CH26" i="4"/>
  <c r="G26" i="7" s="1"/>
  <c r="CH24" i="4"/>
  <c r="CH23" i="4"/>
  <c r="G23" i="7" s="1"/>
  <c r="CH22" i="4"/>
  <c r="G22" i="7" s="1"/>
  <c r="CH21" i="4"/>
  <c r="G21" i="7" s="1"/>
  <c r="CH20" i="4"/>
  <c r="G20" i="7" s="1"/>
  <c r="CH19" i="4"/>
  <c r="G19" i="7" s="1"/>
  <c r="CH18" i="4"/>
  <c r="G18" i="7" s="1"/>
  <c r="CH17" i="4"/>
  <c r="CH16" i="4"/>
  <c r="G16" i="7" s="1"/>
  <c r="CH15" i="4"/>
  <c r="G15" i="7" s="1"/>
  <c r="CH14" i="4"/>
  <c r="G14" i="7" s="1"/>
  <c r="CH13" i="4"/>
  <c r="G13" i="7" s="1"/>
  <c r="CH11" i="4"/>
  <c r="G11" i="7" s="1"/>
  <c r="CH10" i="4"/>
  <c r="M4" i="7" s="1"/>
  <c r="CH9" i="4"/>
  <c r="G10" i="7" s="1"/>
  <c r="CH8" i="4"/>
  <c r="G9" i="7" s="1"/>
  <c r="CH7" i="4"/>
  <c r="G8" i="7" s="1"/>
  <c r="CH6" i="4"/>
  <c r="G7" i="7" s="1"/>
  <c r="CH5" i="4"/>
  <c r="G6" i="7" s="1"/>
  <c r="CH4" i="4"/>
  <c r="G5" i="7" s="1"/>
  <c r="CH3" i="4"/>
  <c r="G4" i="7" s="1"/>
  <c r="CG37" i="4"/>
  <c r="CF37" i="4"/>
  <c r="BX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7" i="5"/>
  <c r="AA37" i="5"/>
  <c r="Y37" i="5"/>
  <c r="X37" i="5"/>
  <c r="V37" i="5"/>
  <c r="W37" i="5"/>
  <c r="U37" i="5"/>
  <c r="R37" i="5"/>
  <c r="T37" i="5"/>
  <c r="O37" i="5"/>
  <c r="S37" i="5"/>
  <c r="Q37" i="5"/>
  <c r="J37" i="5"/>
  <c r="H37" i="5"/>
  <c r="C37" i="5"/>
  <c r="P37" i="5"/>
  <c r="N37" i="5"/>
  <c r="M37" i="5"/>
  <c r="L37" i="5"/>
  <c r="K37" i="5"/>
  <c r="I37" i="5"/>
  <c r="G37" i="5"/>
  <c r="F37" i="5"/>
  <c r="E37" i="5"/>
  <c r="D37" i="5"/>
  <c r="G24" i="7"/>
  <c r="AB6" i="5"/>
  <c r="C7" i="7" s="1"/>
  <c r="AB7" i="5"/>
  <c r="C8" i="7" s="1"/>
  <c r="AB8" i="5"/>
  <c r="C9" i="7" s="1"/>
  <c r="AB9" i="5"/>
  <c r="C10" i="7" s="1"/>
  <c r="AB10" i="5"/>
  <c r="L4" i="7" s="1"/>
  <c r="AB11" i="5"/>
  <c r="C11" i="7" s="1"/>
  <c r="AB13" i="5"/>
  <c r="C13" i="7" s="1"/>
  <c r="AB14" i="5"/>
  <c r="C14" i="7" s="1"/>
  <c r="AB15" i="5"/>
  <c r="C15" i="7" s="1"/>
  <c r="AB16" i="5"/>
  <c r="C16" i="7" s="1"/>
  <c r="AB17" i="5"/>
  <c r="C17" i="7" s="1"/>
  <c r="AB18" i="5"/>
  <c r="C18" i="7" s="1"/>
  <c r="AB19" i="5"/>
  <c r="C19" i="7" s="1"/>
  <c r="AB20" i="5"/>
  <c r="C20" i="7" s="1"/>
  <c r="AB21" i="5"/>
  <c r="C21" i="7" s="1"/>
  <c r="AB22" i="5"/>
  <c r="C22" i="7" s="1"/>
  <c r="AB23" i="5"/>
  <c r="C23" i="7" s="1"/>
  <c r="AB24" i="5"/>
  <c r="C24" i="7" s="1"/>
  <c r="AB26" i="5"/>
  <c r="C26" i="7" s="1"/>
  <c r="AB27" i="5"/>
  <c r="C27" i="7" s="1"/>
  <c r="AB28" i="5"/>
  <c r="C28" i="7" s="1"/>
  <c r="AB29" i="5"/>
  <c r="C29" i="7" s="1"/>
  <c r="AB30" i="5"/>
  <c r="C30" i="7" s="1"/>
  <c r="AB31" i="5"/>
  <c r="C31" i="7" s="1"/>
  <c r="AB33" i="5"/>
  <c r="C32" i="7" s="1"/>
  <c r="AB35" i="5"/>
  <c r="L6" i="7" s="1"/>
  <c r="AB36" i="5"/>
  <c r="C34" i="7" s="1"/>
  <c r="AB5" i="5"/>
  <c r="C6" i="7" s="1"/>
  <c r="AB4" i="5"/>
  <c r="C5" i="7" s="1"/>
  <c r="AB3" i="5"/>
  <c r="C4" i="7" s="1"/>
  <c r="H33" i="7" l="1"/>
  <c r="A4" i="6" a="1"/>
  <c r="A4" i="6" s="1"/>
  <c r="H12" i="7"/>
  <c r="H22" i="7"/>
  <c r="H27" i="7"/>
  <c r="H21" i="7"/>
  <c r="H23" i="7"/>
  <c r="H28" i="7"/>
  <c r="H31" i="7"/>
  <c r="H30" i="7"/>
  <c r="M5" i="7"/>
  <c r="H29" i="7"/>
  <c r="H24" i="7"/>
  <c r="H20" i="7"/>
  <c r="H26" i="7"/>
  <c r="L5" i="7"/>
  <c r="H32" i="7"/>
  <c r="H18" i="7"/>
  <c r="H14" i="7"/>
  <c r="H13" i="7"/>
  <c r="H11" i="7"/>
  <c r="H8" i="7"/>
  <c r="M6" i="7"/>
  <c r="N6" i="7" s="1"/>
  <c r="H34" i="7"/>
  <c r="N4" i="7"/>
  <c r="H15" i="7"/>
  <c r="H10" i="7"/>
  <c r="G17" i="7"/>
  <c r="H17" i="7" s="1"/>
  <c r="H16" i="7"/>
  <c r="H9" i="7"/>
  <c r="H19" i="7"/>
  <c r="H7" i="7"/>
  <c r="H4" i="7"/>
  <c r="H5" i="7"/>
  <c r="H6" i="7"/>
  <c r="N5" i="7" l="1"/>
  <c r="I4" i="6" s="1" a="1"/>
  <c r="I4" i="6" s="1"/>
  <c r="E4" i="6" a="1"/>
  <c r="E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tc={446C6314-D762-43FF-A1D6-878F1C80219B}</author>
  </authors>
  <commentList>
    <comment ref="A1" authorId="0" shapeId="0" xr:uid="{446C6314-D762-43FF-A1D6-878F1C80219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Comprends les sorties inscrites au calendrier des randonnées permanentes réalisées seul ou en sorties club 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<sst xmlns="http://schemas.openxmlformats.org/spreadsheetml/2006/main" count="575" uniqueCount="159">
  <si>
    <t>Sorties club et brevets officiels (groupe)</t>
  </si>
  <si>
    <t>Crédit Agricole : Randonnée Rose</t>
  </si>
  <si>
    <t>Audax Club Troyes : Rando d'automne</t>
  </si>
  <si>
    <t>Sortie club du mercredi</t>
  </si>
  <si>
    <t>Sortie club du samedi</t>
  </si>
  <si>
    <t>Sortie club du saamedi</t>
  </si>
  <si>
    <t>Rando des beignets</t>
  </si>
  <si>
    <t>Brevet Audax 150km</t>
  </si>
  <si>
    <t>Total</t>
  </si>
  <si>
    <t>NOM</t>
  </si>
  <si>
    <t>Prénom</t>
  </si>
  <si>
    <t>BABON</t>
  </si>
  <si>
    <t>Henri</t>
  </si>
  <si>
    <t>x</t>
  </si>
  <si>
    <t>BARROIS</t>
  </si>
  <si>
    <t>Jérôme</t>
  </si>
  <si>
    <t>BERTON</t>
  </si>
  <si>
    <t>Jean-Bernard</t>
  </si>
  <si>
    <t>BILLAUDOT</t>
  </si>
  <si>
    <t>Eric</t>
  </si>
  <si>
    <t>BOUARD</t>
  </si>
  <si>
    <t>Thierry</t>
  </si>
  <si>
    <t>BOUVRET</t>
  </si>
  <si>
    <t>Patrice</t>
  </si>
  <si>
    <t>BROCHOT</t>
  </si>
  <si>
    <t>Michel</t>
  </si>
  <si>
    <t>CAPPELLE</t>
  </si>
  <si>
    <t>Yvonne</t>
  </si>
  <si>
    <t>CHAPON</t>
  </si>
  <si>
    <t>Daniel</t>
  </si>
  <si>
    <t xml:space="preserve">DANIEL </t>
  </si>
  <si>
    <t>Gilles</t>
  </si>
  <si>
    <t xml:space="preserve">DRAPIEWSKI </t>
  </si>
  <si>
    <t xml:space="preserve">Alain </t>
  </si>
  <si>
    <t>FROMONT</t>
  </si>
  <si>
    <t>Philippe</t>
  </si>
  <si>
    <t>GILBERT</t>
  </si>
  <si>
    <t>Joêl</t>
  </si>
  <si>
    <t>GRATTE</t>
  </si>
  <si>
    <t>Jean Michel</t>
  </si>
  <si>
    <t>HAUTY</t>
  </si>
  <si>
    <t>Jean-Paul</t>
  </si>
  <si>
    <t>KOCH</t>
  </si>
  <si>
    <t>LALUET</t>
  </si>
  <si>
    <t>Lilian</t>
  </si>
  <si>
    <t>LAMOTTE</t>
  </si>
  <si>
    <t>Jean-Claude</t>
  </si>
  <si>
    <t>LANIER</t>
  </si>
  <si>
    <t>Serge</t>
  </si>
  <si>
    <t>LEROY</t>
  </si>
  <si>
    <t>LIONNET</t>
  </si>
  <si>
    <t>MASSON</t>
  </si>
  <si>
    <t>Jean</t>
  </si>
  <si>
    <t>MATZ</t>
  </si>
  <si>
    <t>Christophe</t>
  </si>
  <si>
    <t>MORVAN</t>
  </si>
  <si>
    <t>Dominique</t>
  </si>
  <si>
    <t>MOTTARD</t>
  </si>
  <si>
    <t>Patrick</t>
  </si>
  <si>
    <t>PERRIN</t>
  </si>
  <si>
    <t>RENAULT</t>
  </si>
  <si>
    <t>Didier</t>
  </si>
  <si>
    <t>Didier Aimé</t>
  </si>
  <si>
    <t>ROUX</t>
  </si>
  <si>
    <t>Jean-Pierre</t>
  </si>
  <si>
    <t>Maryse</t>
  </si>
  <si>
    <t>Pascal</t>
  </si>
  <si>
    <t>SIMON</t>
  </si>
  <si>
    <t>Bertrand</t>
  </si>
  <si>
    <t>THILLEROT</t>
  </si>
  <si>
    <t>Carole</t>
  </si>
  <si>
    <t>TRUFFE</t>
  </si>
  <si>
    <t>Joël</t>
  </si>
  <si>
    <t>Nb participants par sortie:</t>
  </si>
  <si>
    <t> </t>
  </si>
  <si>
    <t>Randos permanentes</t>
  </si>
  <si>
    <t>Rando Bréviandoises n°1 : 52km</t>
  </si>
  <si>
    <t>Rando Bréviandoises n°2 : 77km</t>
  </si>
  <si>
    <t>Rando Bréviandoises n°3 : 108km</t>
  </si>
  <si>
    <t>Rando Bréviandoises n°4 : 124km</t>
  </si>
  <si>
    <t>Rando Bréviandoises n°5 : 55km</t>
  </si>
  <si>
    <t>Rando Bréviandoises n°6 : 77km</t>
  </si>
  <si>
    <t>Rando Bréviandoises n°7 : 104km</t>
  </si>
  <si>
    <t>Rando Bréviandoises n°8 : 125km</t>
  </si>
  <si>
    <t>Rando Bréviandoises n°9 : 58km</t>
  </si>
  <si>
    <t>Rando Bréviandoise n°10 : 76km</t>
  </si>
  <si>
    <t>ROS CCTS des Lacs n°1 : 60km</t>
  </si>
  <si>
    <t>ROS CCTS des Lacs n°2 : 75km</t>
  </si>
  <si>
    <t>ROS CCTS des Lacs n°3 : 105km</t>
  </si>
  <si>
    <t>ROS CCTS des Lacs n°4 : 140km</t>
  </si>
  <si>
    <t>ROS CCTS des Lacs n°5 : 175km</t>
  </si>
  <si>
    <t>ROS CCTS des Lacs n°5 bis : 177km</t>
  </si>
  <si>
    <t>Balades Sancéennes n°1 : 55km</t>
  </si>
  <si>
    <t>Balades Sancéennes n°1 bis : 55km</t>
  </si>
  <si>
    <t>Balades Sancéennes n°2 : 75km</t>
  </si>
  <si>
    <t>Balades Sancéennes n°2 bis : 75km</t>
  </si>
  <si>
    <t>Balades Sancéennes n°3 : 109km</t>
  </si>
  <si>
    <t>Balades Sancéennes n°3 bis : 109km</t>
  </si>
  <si>
    <t>Balades Sancéennes n°4 : 128km</t>
  </si>
  <si>
    <t>Balades Sancéennes n°4 bis : 128km</t>
  </si>
  <si>
    <t>Balades Sancéennes n5° : 155km</t>
  </si>
  <si>
    <t>Balades Sancéennes n°5 bis : 155km</t>
  </si>
  <si>
    <t>CCTS Brevet Emile Marchal n°1 : 50km</t>
  </si>
  <si>
    <t>CCTS Brevet Emile Marchal n°2 :75km</t>
  </si>
  <si>
    <t>CCTS Brevet Emile Marchal n°3 1:00km</t>
  </si>
  <si>
    <t>CCTS Brevet Emile Marchal n°4 :150km</t>
  </si>
  <si>
    <t>TCR EDEL Première Balade : 50km</t>
  </si>
  <si>
    <t>TCR EDLPremière Randonnée : 75km</t>
  </si>
  <si>
    <t>TCR EDEL Le 100 bornes : 100km</t>
  </si>
  <si>
    <t>CODEP 10 CCT de l'Aube n°1 : 55km</t>
  </si>
  <si>
    <t>CODEP 10 CCT de l'Aube n2° : 68km</t>
  </si>
  <si>
    <t>CODEP 10 CCT de l'Aube n°3 : 66km</t>
  </si>
  <si>
    <t>CODEP 10 CCT de l'Aube n°4 : 52km</t>
  </si>
  <si>
    <t>CODEP 10 CCT de l'Aube n°5 : 81km</t>
  </si>
  <si>
    <t>CODEP 10 CCT de l'Aube n°6 : 75km</t>
  </si>
  <si>
    <t>CODEP 10 CCT de l'Aube n°7 : 78km</t>
  </si>
  <si>
    <t>CODEP 10 CCT de l'Aube n°8 : 64km</t>
  </si>
  <si>
    <t>CODEP 10 CCT de l'Aube n°9 : 60km</t>
  </si>
  <si>
    <t>CODEP 10 CCT de l'Aube n°10 : 58km</t>
  </si>
  <si>
    <t>CODEP 10 CCT de l'Aube n°11 : 69km</t>
  </si>
  <si>
    <t>CODEP 10 CCT de l'Aube n°12 : 33km</t>
  </si>
  <si>
    <t>CODEP 10 CCT de l'Aube n°13 : 85km</t>
  </si>
  <si>
    <t>CODEP 10 CCT de l'Aube n°14 : 65km</t>
  </si>
  <si>
    <t>CODEP 10 CCT de l'Aube n°15 : 57km</t>
  </si>
  <si>
    <t>CODEP 10 CCT de l'Aube n°16 : 65km</t>
  </si>
  <si>
    <t>CODEP 10 CCT de l'Aube n°17 : 55km</t>
  </si>
  <si>
    <t>CODEP 10 CCT de l'Aube n°18 : 64km</t>
  </si>
  <si>
    <t>CODEP 10 CCT de l'Aube n°19 : 72km</t>
  </si>
  <si>
    <t>CODEP 10 CCT de l'Aube n°20 : 69km</t>
  </si>
  <si>
    <t>CODEP 10 CCT de l'Aube n°21 : 74km</t>
  </si>
  <si>
    <t>CODEP 10 CCT de l'Aube n°22 : 51km</t>
  </si>
  <si>
    <t>CODEP 10 CCT de l'Aube n°23 : 57km</t>
  </si>
  <si>
    <t>CODEP 10 CCT de l'Aube n°24 : 55km</t>
  </si>
  <si>
    <t>Vallée de la Seine n°1 : 50km</t>
  </si>
  <si>
    <t>Vallée de la Seine n°2 : 50km bis</t>
  </si>
  <si>
    <t>Vallée de la Seine n°3 : 50km ter</t>
  </si>
  <si>
    <t>Vallée de la Seine n°4 : 75km</t>
  </si>
  <si>
    <t>Vallée de la Seine n°5 : 75km bis</t>
  </si>
  <si>
    <t>Vallée de la Seine n°6 : 100km</t>
  </si>
  <si>
    <t>Vallée de la Seine n°7 : 100km bis</t>
  </si>
  <si>
    <t>Troyes Métropole Tour n°1 : 58km</t>
  </si>
  <si>
    <t>Troyes Métropole Tour n°2 : 98km</t>
  </si>
  <si>
    <t>AC Germinoise des chateaux n°1 : 51km</t>
  </si>
  <si>
    <t>AC Germinoise des châteaux n°2 : 76km</t>
  </si>
  <si>
    <t>AC Germinoise des châteaux n°3 : 101km</t>
  </si>
  <si>
    <t>AC Germinoise des châteaux n°4 : 78km</t>
  </si>
  <si>
    <t>AC Germinoise des châteaux n°5 : 52km</t>
  </si>
  <si>
    <t>AC Germinoise des châteaux n°6 : 108km</t>
  </si>
  <si>
    <t>AC Germinoise des châteaux n°7 : 120km</t>
  </si>
  <si>
    <t>DANIEL</t>
  </si>
  <si>
    <t>Compteurs total</t>
  </si>
  <si>
    <t>Sorties club et brevets</t>
  </si>
  <si>
    <t>Cumul</t>
  </si>
  <si>
    <t>Féminines</t>
  </si>
  <si>
    <t>Nb de points</t>
  </si>
  <si>
    <t>Sur les 2 class</t>
  </si>
  <si>
    <t>Sorties club</t>
  </si>
  <si>
    <t>Permanents</t>
  </si>
  <si>
    <t>Classements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</si>
</sst>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4B084"/>
        <bgColor rgb="FF000000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16" fillId="35" borderId="18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39" borderId="19" xfId="0" applyFill="1" applyBorder="1" applyProtection="1">
      <protection hidden="1"/>
    </xf>
    <xf numFmtId="0" fontId="0" fillId="39" borderId="10" xfId="0" applyFill="1" applyBorder="1" applyProtection="1">
      <protection hidden="1"/>
    </xf>
    <xf numFmtId="0" fontId="0" fillId="39" borderId="18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9" borderId="10" xfId="0" applyFill="1" applyBorder="1" applyAlignment="1" applyProtection="1">
      <alignment horizontal="center" vertical="center"/>
      <protection hidden="1"/>
    </xf>
    <xf numFmtId="0" fontId="0" fillId="0" borderId="19" xfId="0" applyBorder="1" applyProtection="1">
      <protection hidden="1"/>
    </xf>
    <xf numFmtId="0" fontId="0" fillId="0" borderId="10" xfId="0" applyBorder="1" applyProtection="1">
      <protection hidden="1"/>
    </xf>
    <xf numFmtId="0" fontId="0" fillId="34" borderId="18" xfId="0" applyFill="1" applyBorder="1" applyAlignment="1" applyProtection="1">
      <alignment horizontal="center" vertical="center"/>
      <protection hidden="1"/>
    </xf>
    <xf numFmtId="0" fontId="0" fillId="34" borderId="19" xfId="0" applyFill="1" applyBorder="1" applyProtection="1">
      <protection hidden="1"/>
    </xf>
    <xf numFmtId="0" fontId="0" fillId="34" borderId="10" xfId="0" applyFill="1" applyBorder="1" applyProtection="1">
      <protection hidden="1"/>
    </xf>
    <xf numFmtId="0" fontId="0" fillId="34" borderId="10" xfId="0" applyFill="1" applyBorder="1" applyAlignment="1" applyProtection="1">
      <alignment horizontal="center" vertical="center"/>
      <protection hidden="1"/>
    </xf>
    <xf numFmtId="0" fontId="0" fillId="36" borderId="19" xfId="0" applyFill="1" applyBorder="1" applyProtection="1">
      <protection hidden="1"/>
    </xf>
    <xf numFmtId="0" fontId="0" fillId="36" borderId="10" xfId="0" applyFill="1" applyBorder="1" applyProtection="1">
      <protection hidden="1"/>
    </xf>
    <xf numFmtId="0" fontId="0" fillId="36" borderId="18" xfId="0" applyFill="1" applyBorder="1" applyAlignment="1" applyProtection="1">
      <alignment horizontal="center" vertical="center"/>
      <protection hidden="1"/>
    </xf>
    <xf numFmtId="0" fontId="0" fillId="34" borderId="0" xfId="0" applyFill="1" applyProtection="1">
      <protection hidden="1"/>
    </xf>
    <xf numFmtId="0" fontId="0" fillId="34" borderId="0" xfId="0" applyFill="1" applyAlignment="1" applyProtection="1">
      <alignment horizontal="center" vertical="center"/>
      <protection hidden="1"/>
    </xf>
    <xf numFmtId="0" fontId="0" fillId="34" borderId="0" xfId="0" applyFill="1" applyAlignment="1" applyProtection="1">
      <alignment horizontal="center"/>
      <protection hidden="1"/>
    </xf>
    <xf numFmtId="0" fontId="0" fillId="34" borderId="20" xfId="0" applyFill="1" applyBorder="1" applyProtection="1">
      <protection hidden="1"/>
    </xf>
    <xf numFmtId="0" fontId="0" fillId="36" borderId="11" xfId="0" applyFill="1" applyBorder="1" applyAlignment="1" applyProtection="1">
      <alignment horizontal="center" vertical="center"/>
      <protection hidden="1"/>
    </xf>
    <xf numFmtId="0" fontId="0" fillId="36" borderId="12" xfId="0" applyFill="1" applyBorder="1" applyAlignment="1" applyProtection="1">
      <alignment horizontal="center" vertical="center"/>
      <protection hidden="1"/>
    </xf>
    <xf numFmtId="0" fontId="0" fillId="36" borderId="10" xfId="0" applyFill="1" applyBorder="1" applyAlignment="1" applyProtection="1">
      <alignment horizontal="center" vertical="center"/>
      <protection hidden="1"/>
    </xf>
    <xf numFmtId="0" fontId="0" fillId="34" borderId="11" xfId="0" applyFill="1" applyBorder="1" applyAlignment="1" applyProtection="1">
      <alignment horizontal="center" vertical="center"/>
      <protection hidden="1"/>
    </xf>
    <xf numFmtId="0" fontId="0" fillId="34" borderId="12" xfId="0" applyFill="1" applyBorder="1" applyAlignment="1" applyProtection="1">
      <alignment horizontal="center" vertical="center"/>
      <protection hidden="1"/>
    </xf>
    <xf numFmtId="0" fontId="0" fillId="36" borderId="18" xfId="0" applyFill="1" applyBorder="1" applyProtection="1">
      <protection hidden="1"/>
    </xf>
    <xf numFmtId="0" fontId="0" fillId="34" borderId="18" xfId="0" applyFill="1" applyBorder="1" applyProtection="1">
      <protection hidden="1"/>
    </xf>
    <xf numFmtId="164" fontId="16" fillId="35" borderId="11" xfId="0" applyNumberFormat="1" applyFont="1" applyFill="1" applyBorder="1" applyAlignment="1" applyProtection="1">
      <alignment horizontal="center" vertical="center"/>
      <protection hidden="1"/>
    </xf>
    <xf numFmtId="164" fontId="16" fillId="35" borderId="10" xfId="0" applyNumberFormat="1" applyFont="1" applyFill="1" applyBorder="1" applyAlignment="1" applyProtection="1">
      <alignment horizontal="center" vertical="center"/>
      <protection hidden="1"/>
    </xf>
    <xf numFmtId="0" fontId="19" fillId="38" borderId="37" xfId="0" applyFont="1" applyFill="1" applyBorder="1" applyAlignment="1" applyProtection="1">
      <alignment horizontal="center" vertical="center"/>
      <protection hidden="1"/>
    </xf>
    <xf numFmtId="164" fontId="16" fillId="35" borderId="38" xfId="0" applyNumberFormat="1" applyFont="1" applyFill="1" applyBorder="1" applyAlignment="1" applyProtection="1">
      <alignment horizontal="center" vertical="center"/>
      <protection hidden="1"/>
    </xf>
    <xf numFmtId="0" fontId="0" fillId="36" borderId="38" xfId="0" applyFill="1" applyBorder="1" applyAlignment="1" applyProtection="1">
      <alignment horizontal="center" vertical="center"/>
      <protection hidden="1"/>
    </xf>
    <xf numFmtId="0" fontId="0" fillId="34" borderId="38" xfId="0" applyFill="1" applyBorder="1" applyAlignment="1" applyProtection="1">
      <alignment horizontal="center" vertical="center"/>
      <protection hidden="1"/>
    </xf>
    <xf numFmtId="0" fontId="0" fillId="34" borderId="0" xfId="0" applyFill="1" applyProtection="1">
      <protection locked="0"/>
    </xf>
    <xf numFmtId="0" fontId="0" fillId="36" borderId="42" xfId="0" applyFill="1" applyBorder="1" applyProtection="1">
      <protection hidden="1"/>
    </xf>
    <xf numFmtId="0" fontId="0" fillId="36" borderId="43" xfId="0" applyFill="1" applyBorder="1" applyProtection="1">
      <protection hidden="1"/>
    </xf>
    <xf numFmtId="0" fontId="0" fillId="34" borderId="43" xfId="0" applyFill="1" applyBorder="1" applyProtection="1">
      <protection hidden="1"/>
    </xf>
    <xf numFmtId="0" fontId="0" fillId="37" borderId="48" xfId="0" applyFill="1" applyBorder="1" applyAlignment="1" applyProtection="1">
      <alignment horizontal="center" vertical="center"/>
      <protection hidden="1"/>
    </xf>
    <xf numFmtId="0" fontId="0" fillId="36" borderId="49" xfId="0" applyFill="1" applyBorder="1" applyAlignment="1" applyProtection="1">
      <alignment horizontal="center" vertical="center"/>
      <protection hidden="1"/>
    </xf>
    <xf numFmtId="0" fontId="0" fillId="34" borderId="50" xfId="0" applyFill="1" applyBorder="1" applyAlignment="1" applyProtection="1">
      <alignment horizontal="center" vertical="center"/>
      <protection hidden="1"/>
    </xf>
    <xf numFmtId="0" fontId="0" fillId="36" borderId="50" xfId="0" applyFill="1" applyBorder="1" applyAlignment="1" applyProtection="1">
      <alignment horizontal="center" vertical="center"/>
      <protection hidden="1"/>
    </xf>
    <xf numFmtId="0" fontId="0" fillId="36" borderId="31" xfId="0" applyFill="1" applyBorder="1" applyProtection="1">
      <protection hidden="1"/>
    </xf>
    <xf numFmtId="0" fontId="0" fillId="36" borderId="11" xfId="0" applyFill="1" applyBorder="1" applyProtection="1">
      <protection hidden="1"/>
    </xf>
    <xf numFmtId="0" fontId="0" fillId="34" borderId="11" xfId="0" applyFill="1" applyBorder="1" applyProtection="1">
      <protection hidden="1"/>
    </xf>
    <xf numFmtId="0" fontId="19" fillId="38" borderId="64" xfId="0" applyFont="1" applyFill="1" applyBorder="1" applyAlignment="1" applyProtection="1">
      <alignment horizontal="center" vertical="center"/>
      <protection hidden="1"/>
    </xf>
    <xf numFmtId="164" fontId="16" fillId="35" borderId="65" xfId="0" applyNumberFormat="1" applyFont="1" applyFill="1" applyBorder="1" applyAlignment="1" applyProtection="1">
      <alignment horizontal="center" vertical="center"/>
      <protection hidden="1"/>
    </xf>
    <xf numFmtId="0" fontId="0" fillId="36" borderId="65" xfId="0" applyFill="1" applyBorder="1" applyAlignment="1" applyProtection="1">
      <alignment horizontal="center" vertical="center"/>
      <protection hidden="1"/>
    </xf>
    <xf numFmtId="0" fontId="0" fillId="34" borderId="65" xfId="0" applyFill="1" applyBorder="1" applyAlignment="1" applyProtection="1">
      <alignment horizontal="center" vertical="center"/>
      <protection hidden="1"/>
    </xf>
    <xf numFmtId="0" fontId="16" fillId="35" borderId="43" xfId="0" applyFont="1" applyFill="1" applyBorder="1" applyAlignment="1" applyProtection="1">
      <alignment horizontal="left" vertical="center"/>
      <protection hidden="1"/>
    </xf>
    <xf numFmtId="0" fontId="16" fillId="35" borderId="10" xfId="0" applyFont="1" applyFill="1" applyBorder="1" applyAlignment="1" applyProtection="1">
      <alignment horizontal="left" vertical="center"/>
      <protection hidden="1"/>
    </xf>
    <xf numFmtId="0" fontId="16" fillId="35" borderId="19" xfId="0" applyFont="1" applyFill="1" applyBorder="1" applyAlignment="1" applyProtection="1">
      <alignment horizontal="left" vertical="center"/>
      <protection hidden="1"/>
    </xf>
    <xf numFmtId="0" fontId="16" fillId="35" borderId="32" xfId="0" applyFont="1" applyFill="1" applyBorder="1" applyAlignment="1" applyProtection="1">
      <alignment horizontal="left" vertical="center"/>
      <protection hidden="1"/>
    </xf>
    <xf numFmtId="0" fontId="16" fillId="35" borderId="41" xfId="0" applyFont="1" applyFill="1" applyBorder="1" applyAlignment="1" applyProtection="1">
      <alignment horizontal="left" vertical="center"/>
      <protection hidden="1"/>
    </xf>
    <xf numFmtId="0" fontId="16" fillId="35" borderId="56" xfId="0" applyFont="1" applyFill="1" applyBorder="1" applyAlignment="1" applyProtection="1">
      <alignment horizontal="left" vertical="center"/>
      <protection hidden="1"/>
    </xf>
    <xf numFmtId="0" fontId="20" fillId="40" borderId="52" xfId="0" applyFont="1" applyFill="1" applyBorder="1" applyAlignment="1" applyProtection="1">
      <alignment horizontal="center" vertical="center"/>
      <protection hidden="1"/>
    </xf>
    <xf numFmtId="0" fontId="20" fillId="40" borderId="53" xfId="0" applyFont="1" applyFill="1" applyBorder="1" applyAlignment="1" applyProtection="1">
      <alignment horizontal="center" vertical="center"/>
      <protection hidden="1"/>
    </xf>
    <xf numFmtId="0" fontId="21" fillId="40" borderId="46" xfId="0" applyFont="1" applyFill="1" applyBorder="1" applyProtection="1">
      <protection hidden="1"/>
    </xf>
    <xf numFmtId="0" fontId="21" fillId="40" borderId="58" xfId="0" applyFont="1" applyFill="1" applyBorder="1" applyProtection="1">
      <protection hidden="1"/>
    </xf>
    <xf numFmtId="0" fontId="20" fillId="41" borderId="54" xfId="0" applyFont="1" applyFill="1" applyBorder="1" applyProtection="1">
      <protection hidden="1"/>
    </xf>
    <xf numFmtId="0" fontId="20" fillId="40" borderId="32" xfId="0" applyFont="1" applyFill="1" applyBorder="1" applyAlignment="1" applyProtection="1">
      <alignment horizontal="center" vertical="center"/>
      <protection hidden="1"/>
    </xf>
    <xf numFmtId="0" fontId="20" fillId="40" borderId="33" xfId="0" applyFont="1" applyFill="1" applyBorder="1" applyAlignment="1" applyProtection="1">
      <alignment horizontal="center" vertical="center"/>
      <protection hidden="1"/>
    </xf>
    <xf numFmtId="0" fontId="20" fillId="40" borderId="34" xfId="0" applyFont="1" applyFill="1" applyBorder="1" applyAlignment="1" applyProtection="1">
      <alignment horizontal="center" vertical="center"/>
      <protection hidden="1"/>
    </xf>
    <xf numFmtId="0" fontId="0" fillId="36" borderId="0" xfId="0" applyFill="1" applyProtection="1">
      <protection locked="0"/>
    </xf>
    <xf numFmtId="0" fontId="0" fillId="34" borderId="0" xfId="0" applyFill="1"/>
    <xf numFmtId="0" fontId="0" fillId="36" borderId="0" xfId="0" applyFill="1" applyProtection="1">
      <protection hidden="1"/>
    </xf>
    <xf numFmtId="0" fontId="0" fillId="34" borderId="44" xfId="0" applyFill="1" applyBorder="1" applyProtection="1">
      <protection hidden="1"/>
    </xf>
    <xf numFmtId="0" fontId="0" fillId="34" borderId="29" xfId="0" applyFill="1" applyBorder="1" applyProtection="1">
      <protection hidden="1"/>
    </xf>
    <xf numFmtId="0" fontId="0" fillId="36" borderId="27" xfId="0" applyFill="1" applyBorder="1" applyProtection="1">
      <protection hidden="1"/>
    </xf>
    <xf numFmtId="0" fontId="0" fillId="36" borderId="28" xfId="0" applyFill="1" applyBorder="1" applyProtection="1">
      <protection hidden="1"/>
    </xf>
    <xf numFmtId="0" fontId="0" fillId="36" borderId="13" xfId="0" applyFill="1" applyBorder="1" applyAlignment="1" applyProtection="1">
      <alignment horizontal="center" vertical="center"/>
      <protection hidden="1"/>
    </xf>
    <xf numFmtId="0" fontId="16" fillId="34" borderId="0" xfId="0" applyFont="1" applyFill="1" applyAlignment="1" applyProtection="1">
      <alignment horizontal="center" vertical="center"/>
      <protection hidden="1"/>
    </xf>
    <xf numFmtId="164" fontId="0" fillId="34" borderId="0" xfId="0" applyNumberFormat="1" applyFill="1" applyAlignment="1" applyProtection="1">
      <alignment horizontal="center" vertical="center"/>
      <protection hidden="1"/>
    </xf>
    <xf numFmtId="164" fontId="16" fillId="35" borderId="18" xfId="0" applyNumberFormat="1" applyFont="1" applyFill="1" applyBorder="1" applyAlignment="1" applyProtection="1">
      <alignment horizontal="left" vertical="center"/>
      <protection hidden="1"/>
    </xf>
    <xf numFmtId="0" fontId="0" fillId="39" borderId="19" xfId="0" applyFill="1" applyBorder="1" applyAlignment="1" applyProtection="1">
      <alignment horizontal="left"/>
      <protection hidden="1"/>
    </xf>
    <xf numFmtId="0" fontId="0" fillId="39" borderId="10" xfId="0" applyFill="1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36" borderId="19" xfId="0" applyFill="1" applyBorder="1" applyAlignment="1" applyProtection="1">
      <alignment horizontal="left"/>
      <protection hidden="1"/>
    </xf>
    <xf numFmtId="0" fontId="0" fillId="36" borderId="10" xfId="0" applyFill="1" applyBorder="1" applyAlignment="1" applyProtection="1">
      <alignment horizontal="left"/>
      <protection hidden="1"/>
    </xf>
    <xf numFmtId="0" fontId="0" fillId="34" borderId="19" xfId="0" applyFill="1" applyBorder="1" applyAlignment="1" applyProtection="1">
      <alignment horizontal="left"/>
      <protection hidden="1"/>
    </xf>
    <xf numFmtId="0" fontId="0" fillId="34" borderId="10" xfId="0" applyFill="1" applyBorder="1" applyAlignment="1" applyProtection="1">
      <alignment horizontal="left"/>
      <protection hidden="1"/>
    </xf>
    <xf numFmtId="0" fontId="0" fillId="36" borderId="44" xfId="0" applyFill="1" applyBorder="1" applyProtection="1">
      <protection hidden="1"/>
    </xf>
    <xf numFmtId="0" fontId="0" fillId="36" borderId="29" xfId="0" applyFill="1" applyBorder="1" applyProtection="1">
      <protection hidden="1"/>
    </xf>
    <xf numFmtId="0" fontId="0" fillId="34" borderId="45" xfId="0" applyFill="1" applyBorder="1" applyProtection="1">
      <protection hidden="1"/>
    </xf>
    <xf numFmtId="0" fontId="0" fillId="34" borderId="57" xfId="0" applyFill="1" applyBorder="1" applyProtection="1">
      <protection hidden="1"/>
    </xf>
    <xf numFmtId="0" fontId="0" fillId="34" borderId="22" xfId="0" applyFill="1" applyBorder="1" applyProtection="1">
      <protection hidden="1"/>
    </xf>
    <xf numFmtId="0" fontId="0" fillId="34" borderId="78" xfId="0" applyFill="1" applyBorder="1" applyProtection="1">
      <protection hidden="1"/>
    </xf>
    <xf numFmtId="0" fontId="0" fillId="34" borderId="69" xfId="0" applyFill="1" applyBorder="1" applyProtection="1">
      <protection hidden="1"/>
    </xf>
    <xf numFmtId="0" fontId="0" fillId="34" borderId="79" xfId="0" applyFill="1" applyBorder="1" applyAlignment="1" applyProtection="1">
      <alignment horizontal="center" vertical="center"/>
      <protection hidden="1"/>
    </xf>
    <xf numFmtId="0" fontId="0" fillId="34" borderId="29" xfId="0" applyFill="1" applyBorder="1" applyAlignment="1" applyProtection="1">
      <alignment horizontal="center" vertical="center"/>
      <protection hidden="1"/>
    </xf>
    <xf numFmtId="0" fontId="0" fillId="34" borderId="80" xfId="0" applyFill="1" applyBorder="1" applyAlignment="1" applyProtection="1">
      <alignment horizontal="center" vertical="center"/>
      <protection hidden="1"/>
    </xf>
    <xf numFmtId="0" fontId="0" fillId="36" borderId="20" xfId="0" applyFill="1" applyBorder="1" applyProtection="1">
      <protection hidden="1"/>
    </xf>
    <xf numFmtId="0" fontId="0" fillId="36" borderId="21" xfId="0" applyFill="1" applyBorder="1" applyProtection="1">
      <protection hidden="1"/>
    </xf>
    <xf numFmtId="0" fontId="0" fillId="36" borderId="22" xfId="0" applyFill="1" applyBorder="1" applyAlignment="1" applyProtection="1">
      <alignment horizontal="center" vertical="center"/>
      <protection hidden="1"/>
    </xf>
    <xf numFmtId="0" fontId="0" fillId="36" borderId="36" xfId="0" applyFill="1" applyBorder="1" applyAlignment="1" applyProtection="1">
      <alignment horizontal="center" vertical="center"/>
      <protection hidden="1"/>
    </xf>
    <xf numFmtId="0" fontId="0" fillId="36" borderId="39" xfId="0" applyFill="1" applyBorder="1" applyAlignment="1" applyProtection="1">
      <alignment horizontal="center" vertical="center"/>
      <protection hidden="1"/>
    </xf>
    <xf numFmtId="0" fontId="0" fillId="36" borderId="61" xfId="0" applyFill="1" applyBorder="1" applyProtection="1">
      <protection hidden="1"/>
    </xf>
    <xf numFmtId="0" fontId="0" fillId="36" borderId="62" xfId="0" applyFill="1" applyBorder="1" applyProtection="1">
      <protection hidden="1"/>
    </xf>
    <xf numFmtId="0" fontId="0" fillId="36" borderId="62" xfId="0" applyFill="1" applyBorder="1" applyAlignment="1" applyProtection="1">
      <alignment horizontal="center" vertical="center"/>
      <protection hidden="1"/>
    </xf>
    <xf numFmtId="0" fontId="0" fillId="36" borderId="63" xfId="0" applyFill="1" applyBorder="1" applyAlignment="1" applyProtection="1">
      <alignment horizontal="center" vertical="center"/>
      <protection hidden="1"/>
    </xf>
    <xf numFmtId="0" fontId="0" fillId="36" borderId="66" xfId="0" applyFill="1" applyBorder="1" applyAlignment="1" applyProtection="1">
      <alignment horizontal="center" vertical="center"/>
      <protection hidden="1"/>
    </xf>
    <xf numFmtId="0" fontId="0" fillId="39" borderId="20" xfId="0" applyFill="1" applyBorder="1" applyProtection="1">
      <protection hidden="1"/>
    </xf>
    <xf numFmtId="0" fontId="0" fillId="39" borderId="21" xfId="0" applyFill="1" applyBorder="1" applyProtection="1">
      <protection hidden="1"/>
    </xf>
    <xf numFmtId="0" fontId="0" fillId="39" borderId="21" xfId="0" applyFill="1" applyBorder="1" applyAlignment="1" applyProtection="1">
      <alignment horizontal="center" vertical="center"/>
      <protection hidden="1"/>
    </xf>
    <xf numFmtId="0" fontId="0" fillId="39" borderId="2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36" borderId="22" xfId="0" applyFill="1" applyBorder="1" applyAlignment="1" applyProtection="1">
      <alignment horizontal="center"/>
      <protection hidden="1"/>
    </xf>
    <xf numFmtId="0" fontId="0" fillId="36" borderId="20" xfId="0" applyFill="1" applyBorder="1" applyAlignment="1" applyProtection="1">
      <alignment horizontal="left"/>
      <protection hidden="1"/>
    </xf>
    <xf numFmtId="0" fontId="0" fillId="36" borderId="21" xfId="0" applyFill="1" applyBorder="1" applyAlignment="1" applyProtection="1">
      <alignment horizontal="left"/>
      <protection hidden="1"/>
    </xf>
    <xf numFmtId="0" fontId="16" fillId="37" borderId="47" xfId="0" applyFont="1" applyFill="1" applyBorder="1" applyAlignment="1" applyProtection="1">
      <alignment horizontal="center" vertical="center"/>
      <protection hidden="1"/>
    </xf>
    <xf numFmtId="0" fontId="18" fillId="38" borderId="40" xfId="0" applyFont="1" applyFill="1" applyBorder="1" applyAlignment="1" applyProtection="1">
      <alignment horizontal="center" vertical="center" wrapText="1"/>
      <protection hidden="1"/>
    </xf>
    <xf numFmtId="0" fontId="18" fillId="38" borderId="55" xfId="0" applyFont="1" applyFill="1" applyBorder="1" applyAlignment="1" applyProtection="1">
      <alignment horizontal="center" vertical="center" wrapText="1"/>
      <protection hidden="1"/>
    </xf>
    <xf numFmtId="0" fontId="16" fillId="37" borderId="47" xfId="0" applyFont="1" applyFill="1" applyBorder="1" applyAlignment="1" applyProtection="1">
      <alignment horizontal="center" vertical="center"/>
      <protection hidden="1"/>
    </xf>
    <xf numFmtId="0" fontId="16" fillId="37" borderId="76" xfId="0" applyFont="1" applyFill="1" applyBorder="1" applyAlignment="1" applyProtection="1">
      <alignment horizontal="center" vertical="center"/>
      <protection hidden="1"/>
    </xf>
    <xf numFmtId="0" fontId="18" fillId="38" borderId="16" xfId="0" applyFont="1" applyFill="1" applyBorder="1" applyAlignment="1" applyProtection="1">
      <alignment horizontal="center" vertical="center" wrapText="1"/>
      <protection hidden="1"/>
    </xf>
    <xf numFmtId="0" fontId="18" fillId="38" borderId="77" xfId="0" applyFont="1" applyFill="1" applyBorder="1" applyAlignment="1" applyProtection="1">
      <alignment horizontal="center" vertical="center" wrapText="1"/>
      <protection hidden="1"/>
    </xf>
    <xf numFmtId="0" fontId="19" fillId="38" borderId="23" xfId="0" applyFont="1" applyFill="1" applyBorder="1" applyAlignment="1" applyProtection="1">
      <alignment horizontal="center" vertical="center" wrapText="1"/>
      <protection hidden="1"/>
    </xf>
    <xf numFmtId="0" fontId="19" fillId="38" borderId="17" xfId="0" applyFont="1" applyFill="1" applyBorder="1" applyAlignment="1" applyProtection="1">
      <alignment horizontal="center" vertical="center" wrapText="1"/>
      <protection hidden="1"/>
    </xf>
    <xf numFmtId="0" fontId="19" fillId="38" borderId="24" xfId="0" applyFont="1" applyFill="1" applyBorder="1" applyAlignment="1" applyProtection="1">
      <alignment horizontal="center" vertical="center" wrapText="1"/>
      <protection hidden="1"/>
    </xf>
    <xf numFmtId="0" fontId="19" fillId="38" borderId="23" xfId="0" applyFont="1" applyFill="1" applyBorder="1" applyAlignment="1" applyProtection="1">
      <alignment horizontal="center" vertical="center"/>
      <protection hidden="1"/>
    </xf>
    <xf numFmtId="0" fontId="19" fillId="38" borderId="17" xfId="0" applyFont="1" applyFill="1" applyBorder="1" applyAlignment="1" applyProtection="1">
      <alignment horizontal="center" vertical="center"/>
      <protection hidden="1"/>
    </xf>
    <xf numFmtId="0" fontId="19" fillId="38" borderId="35" xfId="0" applyFont="1" applyFill="1" applyBorder="1" applyAlignment="1" applyProtection="1">
      <alignment horizontal="center" vertical="center"/>
      <protection hidden="1"/>
    </xf>
    <xf numFmtId="0" fontId="19" fillId="34" borderId="25" xfId="0" applyFont="1" applyFill="1" applyBorder="1" applyAlignment="1" applyProtection="1">
      <alignment horizontal="center" vertical="center" wrapText="1"/>
      <protection hidden="1"/>
    </xf>
    <xf numFmtId="0" fontId="19" fillId="34" borderId="26" xfId="0" applyFont="1" applyFill="1" applyBorder="1" applyAlignment="1" applyProtection="1">
      <alignment horizontal="center" vertical="center" wrapText="1"/>
      <protection hidden="1"/>
    </xf>
    <xf numFmtId="0" fontId="22" fillId="40" borderId="59" xfId="0" applyFont="1" applyFill="1" applyBorder="1" applyAlignment="1" applyProtection="1">
      <alignment horizontal="center" vertical="center"/>
      <protection hidden="1"/>
    </xf>
    <xf numFmtId="0" fontId="22" fillId="40" borderId="60" xfId="0" applyFont="1" applyFill="1" applyBorder="1" applyAlignment="1" applyProtection="1">
      <alignment horizontal="center" vertical="center"/>
      <protection hidden="1"/>
    </xf>
    <xf numFmtId="0" fontId="19" fillId="34" borderId="0" xfId="0" applyFont="1" applyFill="1" applyAlignment="1" applyProtection="1">
      <alignment horizontal="center" vertical="center" wrapText="1"/>
      <protection hidden="1"/>
    </xf>
    <xf numFmtId="0" fontId="19" fillId="38" borderId="23" xfId="0" applyFont="1" applyFill="1" applyBorder="1" applyAlignment="1" applyProtection="1">
      <alignment horizontal="left" vertical="center"/>
      <protection hidden="1"/>
    </xf>
    <xf numFmtId="0" fontId="19" fillId="38" borderId="17" xfId="0" applyFont="1" applyFill="1" applyBorder="1" applyAlignment="1" applyProtection="1">
      <alignment horizontal="left" vertical="center"/>
      <protection hidden="1"/>
    </xf>
    <xf numFmtId="0" fontId="19" fillId="38" borderId="24" xfId="0" applyFont="1" applyFill="1" applyBorder="1" applyAlignment="1" applyProtection="1">
      <alignment horizontal="left" vertical="center"/>
      <protection hidden="1"/>
    </xf>
    <xf numFmtId="0" fontId="19" fillId="38" borderId="24" xfId="0" applyFont="1" applyFill="1" applyBorder="1" applyAlignment="1" applyProtection="1">
      <alignment horizontal="center" vertical="center"/>
      <protection hidden="1"/>
    </xf>
    <xf numFmtId="0" fontId="21" fillId="42" borderId="67" xfId="0" applyFont="1" applyFill="1" applyBorder="1" applyAlignment="1" applyProtection="1">
      <alignment horizontal="center" vertical="center" textRotation="90" wrapText="1"/>
      <protection hidden="1"/>
    </xf>
    <xf numFmtId="165" fontId="0" fillId="33" borderId="41" xfId="0" applyNumberFormat="1" applyFill="1" applyBorder="1" applyAlignment="1" applyProtection="1">
      <alignment horizontal="center" vertical="center"/>
      <protection hidden="1"/>
    </xf>
    <xf numFmtId="165" fontId="0" fillId="33" borderId="33" xfId="0" applyNumberFormat="1" applyFill="1" applyBorder="1" applyAlignment="1" applyProtection="1">
      <alignment horizontal="center" vertical="center"/>
      <protection hidden="1"/>
    </xf>
    <xf numFmtId="0" fontId="0" fillId="36" borderId="42" xfId="0" applyFill="1" applyBorder="1" applyAlignment="1" applyProtection="1">
      <alignment horizontal="center" vertical="center"/>
      <protection hidden="1"/>
    </xf>
    <xf numFmtId="0" fontId="0" fillId="36" borderId="15" xfId="0" applyFill="1" applyBorder="1" applyAlignment="1" applyProtection="1">
      <alignment horizontal="center" vertical="center"/>
      <protection hidden="1"/>
    </xf>
    <xf numFmtId="0" fontId="0" fillId="36" borderId="31" xfId="0" applyFill="1" applyBorder="1" applyAlignment="1" applyProtection="1">
      <alignment horizontal="center" vertical="center"/>
      <protection hidden="1"/>
    </xf>
    <xf numFmtId="0" fontId="0" fillId="34" borderId="43" xfId="0" applyFill="1" applyBorder="1" applyAlignment="1" applyProtection="1">
      <alignment horizontal="center" vertical="center"/>
      <protection hidden="1"/>
    </xf>
    <xf numFmtId="0" fontId="0" fillId="36" borderId="43" xfId="0" applyFill="1" applyBorder="1" applyAlignment="1" applyProtection="1">
      <alignment horizontal="center" vertical="center"/>
      <protection hidden="1"/>
    </xf>
    <xf numFmtId="0" fontId="0" fillId="34" borderId="44" xfId="0" applyFill="1" applyBorder="1" applyAlignment="1" applyProtection="1">
      <alignment horizontal="center" vertical="center"/>
      <protection hidden="1"/>
    </xf>
    <xf numFmtId="0" fontId="0" fillId="36" borderId="44" xfId="0" applyFill="1" applyBorder="1" applyAlignment="1" applyProtection="1">
      <alignment horizontal="center" vertical="center"/>
      <protection hidden="1"/>
    </xf>
    <xf numFmtId="0" fontId="0" fillId="34" borderId="51" xfId="0" applyFill="1" applyBorder="1" applyAlignment="1" applyProtection="1">
      <alignment horizontal="center" vertical="center"/>
      <protection hidden="1"/>
    </xf>
    <xf numFmtId="0" fontId="21" fillId="42" borderId="70" xfId="0" applyFont="1" applyFill="1" applyBorder="1" applyAlignment="1" applyProtection="1">
      <alignment horizontal="center" vertical="center" textRotation="90" wrapText="1"/>
      <protection hidden="1"/>
    </xf>
    <xf numFmtId="0" fontId="21" fillId="42" borderId="71" xfId="0" applyFont="1" applyFill="1" applyBorder="1" applyAlignment="1" applyProtection="1">
      <alignment horizontal="center" vertical="center" textRotation="90" wrapText="1"/>
      <protection hidden="1"/>
    </xf>
    <xf numFmtId="0" fontId="21" fillId="42" borderId="72" xfId="0" applyFont="1" applyFill="1" applyBorder="1" applyAlignment="1" applyProtection="1">
      <alignment horizontal="center" vertical="center" textRotation="90" wrapText="1"/>
      <protection hidden="1"/>
    </xf>
    <xf numFmtId="0" fontId="21" fillId="42" borderId="73" xfId="0" applyFont="1" applyFill="1" applyBorder="1" applyAlignment="1" applyProtection="1">
      <alignment horizontal="center" vertical="center" textRotation="90" wrapText="1"/>
      <protection hidden="1"/>
    </xf>
    <xf numFmtId="0" fontId="21" fillId="42" borderId="74" xfId="0" applyFont="1" applyFill="1" applyBorder="1" applyAlignment="1" applyProtection="1">
      <alignment horizontal="center" vertical="center" textRotation="90" wrapText="1"/>
      <protection hidden="1"/>
    </xf>
    <xf numFmtId="0" fontId="21" fillId="42" borderId="75" xfId="0" applyFont="1" applyFill="1" applyBorder="1" applyAlignment="1" applyProtection="1">
      <alignment horizontal="center" vertical="center" textRotation="90" wrapText="1"/>
      <protection hidden="1"/>
    </xf>
    <xf numFmtId="165" fontId="0" fillId="36" borderId="30" xfId="0" applyNumberFormat="1" applyFill="1" applyBorder="1" applyAlignment="1" applyProtection="1">
      <alignment horizontal="center" vertical="center"/>
      <protection hidden="1"/>
    </xf>
    <xf numFmtId="165" fontId="0" fillId="36" borderId="15" xfId="0" applyNumberFormat="1" applyFill="1" applyBorder="1" applyAlignment="1" applyProtection="1">
      <alignment horizontal="center" vertical="center"/>
      <protection hidden="1"/>
    </xf>
    <xf numFmtId="165" fontId="0" fillId="34" borderId="14" xfId="0" applyNumberFormat="1" applyFill="1" applyBorder="1" applyAlignment="1" applyProtection="1">
      <alignment horizontal="center" vertical="center"/>
      <protection hidden="1"/>
    </xf>
    <xf numFmtId="165" fontId="0" fillId="34" borderId="10" xfId="0" applyNumberFormat="1" applyFill="1" applyBorder="1" applyAlignment="1" applyProtection="1">
      <alignment horizontal="center" vertical="center"/>
      <protection hidden="1"/>
    </xf>
    <xf numFmtId="165" fontId="0" fillId="36" borderId="14" xfId="0" applyNumberFormat="1" applyFill="1" applyBorder="1" applyAlignment="1" applyProtection="1">
      <alignment horizontal="center" vertical="center"/>
      <protection hidden="1"/>
    </xf>
    <xf numFmtId="165" fontId="0" fillId="36" borderId="10" xfId="0" applyNumberFormat="1" applyFill="1" applyBorder="1" applyAlignment="1" applyProtection="1">
      <alignment horizontal="center" vertical="center"/>
      <protection hidden="1"/>
    </xf>
    <xf numFmtId="165" fontId="0" fillId="34" borderId="68" xfId="0" applyNumberFormat="1" applyFill="1" applyBorder="1" applyAlignment="1" applyProtection="1">
      <alignment horizontal="center" vertical="center"/>
      <protection hidden="1"/>
    </xf>
    <xf numFmtId="165" fontId="0" fillId="34" borderId="69" xfId="0" applyNumberFormat="1" applyFill="1" applyBorder="1" applyAlignment="1" applyProtection="1">
      <alignment horizontal="center" vertical="center"/>
      <protection hidden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sb parcours" id="{B9FD60C6-809D-473D-A804-932F32C41314}" userId="01627c1afa6ca0d1" providerId="Windows Live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11-04T11:10:37.83" personId="{B9FD60C6-809D-473D-A804-932F32C41314}" id="{446C6314-D762-43FF-A1D6-878F1C80219B}">
    <text>Comprends les sorties inscrites au calendrier des randonnées permanentes réalisées seul ou en sorties club 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E3EE-1960-4BC0-85DA-B867229E0923}">
  <dimension ref="A1:HB37"/>
  <sheetViews>
    <sheetView zoomScaleNormal="100" workbookViewId="0">
      <pane xSplit="2" ySplit="2" topLeftCell="M12" activePane="bottomRight" state="frozen"/>
      <selection pane="topRight" activeCell="C1" sqref="C1"/>
      <selection pane="bottomLeft" activeCell="A3" sqref="A3"/>
      <selection pane="bottomRight" activeCell="AC1" sqref="AC1"/>
    </sheetView>
  </sheetViews>
  <sheetFormatPr baseColWidth="10" defaultColWidth="11.42578125" defaultRowHeight="15" x14ac:dyDescent="0.25"/>
  <cols>
    <col min="1" max="1" width="11.42578125" style="1"/>
    <col min="2" max="2" width="12.42578125" style="1" customWidth="1"/>
    <col min="3" max="27" width="8.7109375" style="1" customWidth="1"/>
    <col min="28" max="28" width="8.42578125" style="2" customWidth="1"/>
    <col min="29" max="210" width="11.42578125" style="39"/>
    <col min="211" max="16384" width="11.42578125" style="1"/>
  </cols>
  <sheetData>
    <row r="1" spans="1:210" ht="95.25" customHeight="1" thickBot="1" x14ac:dyDescent="0.3">
      <c r="A1" s="116" t="s">
        <v>0</v>
      </c>
      <c r="B1" s="117"/>
      <c r="C1" s="137" t="s">
        <v>1</v>
      </c>
      <c r="D1" s="137" t="s">
        <v>2</v>
      </c>
      <c r="E1" s="137" t="s">
        <v>3</v>
      </c>
      <c r="F1" s="137" t="s">
        <v>4</v>
      </c>
      <c r="G1" s="137" t="s">
        <v>3</v>
      </c>
      <c r="H1" s="137" t="s">
        <v>4</v>
      </c>
      <c r="I1" s="137" t="s">
        <v>3</v>
      </c>
      <c r="J1" s="137" t="s">
        <v>4</v>
      </c>
      <c r="K1" s="137" t="s">
        <v>4</v>
      </c>
      <c r="L1" s="137" t="s">
        <v>3</v>
      </c>
      <c r="M1" s="137" t="s">
        <v>4</v>
      </c>
      <c r="N1" s="137" t="s">
        <v>3</v>
      </c>
      <c r="O1" s="137" t="s">
        <v>3</v>
      </c>
      <c r="P1" s="137" t="s">
        <v>4</v>
      </c>
      <c r="Q1" s="137" t="s">
        <v>3</v>
      </c>
      <c r="R1" s="137" t="s">
        <v>4</v>
      </c>
      <c r="S1" s="137" t="s">
        <v>4</v>
      </c>
      <c r="T1" s="137" t="s">
        <v>4</v>
      </c>
      <c r="U1" s="137" t="s">
        <v>3</v>
      </c>
      <c r="V1" s="137" t="s">
        <v>5</v>
      </c>
      <c r="W1" s="137" t="s">
        <v>6</v>
      </c>
      <c r="X1" s="137" t="s">
        <v>3</v>
      </c>
      <c r="Y1" s="137" t="s">
        <v>4</v>
      </c>
      <c r="Z1" s="137" t="s">
        <v>7</v>
      </c>
      <c r="AA1" s="137" t="s">
        <v>3</v>
      </c>
      <c r="AB1" s="115" t="s">
        <v>8</v>
      </c>
    </row>
    <row r="2" spans="1:210" ht="15" customHeight="1" thickBot="1" x14ac:dyDescent="0.3">
      <c r="A2" s="58" t="s">
        <v>9</v>
      </c>
      <c r="B2" s="59" t="s">
        <v>10</v>
      </c>
      <c r="C2" s="138">
        <v>45570</v>
      </c>
      <c r="D2" s="139">
        <v>45577</v>
      </c>
      <c r="E2" s="139">
        <v>45581</v>
      </c>
      <c r="F2" s="139">
        <v>45584</v>
      </c>
      <c r="G2" s="139">
        <v>45588</v>
      </c>
      <c r="H2" s="139">
        <v>45591</v>
      </c>
      <c r="I2" s="139">
        <v>45595</v>
      </c>
      <c r="J2" s="139">
        <v>45598</v>
      </c>
      <c r="K2" s="139">
        <v>45605</v>
      </c>
      <c r="L2" s="139">
        <v>45609</v>
      </c>
      <c r="M2" s="139">
        <v>45612</v>
      </c>
      <c r="N2" s="139">
        <v>45616</v>
      </c>
      <c r="O2" s="139">
        <v>45623</v>
      </c>
      <c r="P2" s="139">
        <v>45626</v>
      </c>
      <c r="Q2" s="139">
        <v>45630</v>
      </c>
      <c r="R2" s="139">
        <v>45654</v>
      </c>
      <c r="S2" s="139">
        <v>45675</v>
      </c>
      <c r="T2" s="139">
        <v>45689</v>
      </c>
      <c r="U2" s="139">
        <v>45693</v>
      </c>
      <c r="V2" s="139">
        <v>45696</v>
      </c>
      <c r="W2" s="139">
        <v>45703</v>
      </c>
      <c r="X2" s="139">
        <v>45707</v>
      </c>
      <c r="Y2" s="139">
        <v>45717</v>
      </c>
      <c r="Z2" s="139">
        <v>45717</v>
      </c>
      <c r="AA2" s="139">
        <v>45721</v>
      </c>
      <c r="AB2" s="43"/>
    </row>
    <row r="3" spans="1:210" s="68" customFormat="1" x14ac:dyDescent="0.25">
      <c r="A3" s="40" t="s">
        <v>11</v>
      </c>
      <c r="B3" s="47" t="s">
        <v>12</v>
      </c>
      <c r="C3" s="140"/>
      <c r="D3" s="141"/>
      <c r="E3" s="141"/>
      <c r="F3" s="141"/>
      <c r="G3" s="141"/>
      <c r="H3" s="141"/>
      <c r="I3" s="141"/>
      <c r="J3" s="141"/>
      <c r="K3" s="142"/>
      <c r="L3" s="141"/>
      <c r="M3" s="141"/>
      <c r="N3" s="141"/>
      <c r="O3" s="141"/>
      <c r="P3" s="141"/>
      <c r="Q3" s="141"/>
      <c r="R3" s="141"/>
      <c r="S3" s="141" t="s">
        <v>13</v>
      </c>
      <c r="T3" s="141" t="s">
        <v>13</v>
      </c>
      <c r="U3" s="141" t="s">
        <v>13</v>
      </c>
      <c r="V3" s="141"/>
      <c r="W3" s="141"/>
      <c r="X3" s="141"/>
      <c r="Y3" s="141"/>
      <c r="Z3" s="141"/>
      <c r="AA3" s="141"/>
      <c r="AB3" s="44">
        <f>COUNTIF(C3:AA3,"x")</f>
        <v>3</v>
      </c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</row>
    <row r="4" spans="1:210" s="39" customFormat="1" x14ac:dyDescent="0.25">
      <c r="A4" s="42" t="s">
        <v>14</v>
      </c>
      <c r="B4" s="49" t="s">
        <v>15</v>
      </c>
      <c r="C4" s="143"/>
      <c r="D4" s="18"/>
      <c r="E4" s="18"/>
      <c r="F4" s="18"/>
      <c r="G4" s="18"/>
      <c r="H4" s="18"/>
      <c r="I4" s="18"/>
      <c r="J4" s="18"/>
      <c r="K4" s="29"/>
      <c r="L4" s="18"/>
      <c r="M4" s="18"/>
      <c r="N4" s="18"/>
      <c r="O4" s="18"/>
      <c r="P4" s="18" t="s">
        <v>13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45">
        <f>COUNTIF(C4:AA4,"x")</f>
        <v>1</v>
      </c>
    </row>
    <row r="5" spans="1:210" s="68" customFormat="1" x14ac:dyDescent="0.25">
      <c r="A5" s="41" t="s">
        <v>16</v>
      </c>
      <c r="B5" s="48" t="s">
        <v>17</v>
      </c>
      <c r="C5" s="144" t="s">
        <v>13</v>
      </c>
      <c r="D5" s="28" t="s">
        <v>13</v>
      </c>
      <c r="E5" s="28"/>
      <c r="F5" s="28"/>
      <c r="G5" s="28"/>
      <c r="H5" s="28"/>
      <c r="I5" s="28"/>
      <c r="J5" s="28"/>
      <c r="K5" s="26"/>
      <c r="L5" s="28"/>
      <c r="M5" s="28"/>
      <c r="N5" s="28"/>
      <c r="O5" s="28"/>
      <c r="P5" s="28"/>
      <c r="Q5" s="28"/>
      <c r="R5" s="28"/>
      <c r="S5" s="28" t="s">
        <v>13</v>
      </c>
      <c r="T5" s="28"/>
      <c r="U5" s="28"/>
      <c r="V5" s="28"/>
      <c r="W5" s="28" t="s">
        <v>13</v>
      </c>
      <c r="X5" s="28"/>
      <c r="Y5" s="28"/>
      <c r="Z5" s="28"/>
      <c r="AA5" s="28"/>
      <c r="AB5" s="46">
        <f>COUNTIF(C5:AA5,"x")</f>
        <v>4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</row>
    <row r="6" spans="1:210" s="39" customFormat="1" x14ac:dyDescent="0.25">
      <c r="A6" s="42" t="s">
        <v>18</v>
      </c>
      <c r="B6" s="49" t="s">
        <v>19</v>
      </c>
      <c r="C6" s="143" t="s">
        <v>13</v>
      </c>
      <c r="D6" s="18" t="s">
        <v>13</v>
      </c>
      <c r="E6" s="18"/>
      <c r="F6" s="18" t="s">
        <v>13</v>
      </c>
      <c r="G6" s="18"/>
      <c r="H6" s="18" t="s">
        <v>13</v>
      </c>
      <c r="I6" s="18"/>
      <c r="J6" s="18" t="s">
        <v>13</v>
      </c>
      <c r="K6" s="29" t="s">
        <v>13</v>
      </c>
      <c r="L6" s="18"/>
      <c r="M6" s="18" t="s">
        <v>13</v>
      </c>
      <c r="N6" s="18"/>
      <c r="O6" s="18"/>
      <c r="P6" s="18" t="s">
        <v>13</v>
      </c>
      <c r="Q6" s="18"/>
      <c r="R6" s="18" t="s">
        <v>13</v>
      </c>
      <c r="S6" s="18"/>
      <c r="T6" s="18"/>
      <c r="U6" s="18"/>
      <c r="V6" s="18" t="s">
        <v>13</v>
      </c>
      <c r="W6" s="18" t="s">
        <v>13</v>
      </c>
      <c r="X6" s="18" t="s">
        <v>13</v>
      </c>
      <c r="Y6" s="18"/>
      <c r="Z6" s="18"/>
      <c r="AA6" s="18"/>
      <c r="AB6" s="45">
        <f>COUNTIF(C6:AA6,"x")</f>
        <v>12</v>
      </c>
    </row>
    <row r="7" spans="1:210" s="68" customFormat="1" x14ac:dyDescent="0.25">
      <c r="A7" s="41" t="s">
        <v>20</v>
      </c>
      <c r="B7" s="48" t="s">
        <v>21</v>
      </c>
      <c r="C7" s="144"/>
      <c r="D7" s="28"/>
      <c r="E7" s="28"/>
      <c r="F7" s="28"/>
      <c r="G7" s="28"/>
      <c r="H7" s="28"/>
      <c r="I7" s="28"/>
      <c r="J7" s="28"/>
      <c r="K7" s="26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 t="s">
        <v>13</v>
      </c>
      <c r="X7" s="28"/>
      <c r="Y7" s="28"/>
      <c r="Z7" s="28" t="s">
        <v>13</v>
      </c>
      <c r="AA7" s="28"/>
      <c r="AB7" s="46">
        <f>COUNTIF(C7:AA7,"x")</f>
        <v>2</v>
      </c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</row>
    <row r="8" spans="1:210" s="39" customFormat="1" x14ac:dyDescent="0.25">
      <c r="A8" s="42" t="s">
        <v>22</v>
      </c>
      <c r="B8" s="49" t="s">
        <v>23</v>
      </c>
      <c r="C8" s="143" t="s">
        <v>13</v>
      </c>
      <c r="D8" s="18" t="s">
        <v>13</v>
      </c>
      <c r="E8" s="18"/>
      <c r="F8" s="18" t="s">
        <v>13</v>
      </c>
      <c r="G8" s="18"/>
      <c r="H8" s="18" t="s">
        <v>13</v>
      </c>
      <c r="I8" s="18"/>
      <c r="J8" s="18" t="s">
        <v>13</v>
      </c>
      <c r="K8" s="29" t="s">
        <v>13</v>
      </c>
      <c r="L8" s="18"/>
      <c r="M8" s="18" t="s">
        <v>13</v>
      </c>
      <c r="N8" s="18"/>
      <c r="O8" s="18"/>
      <c r="P8" s="18" t="s">
        <v>13</v>
      </c>
      <c r="Q8" s="18"/>
      <c r="R8" s="18"/>
      <c r="S8" s="18" t="s">
        <v>13</v>
      </c>
      <c r="T8" s="18"/>
      <c r="U8" s="18" t="s">
        <v>13</v>
      </c>
      <c r="V8" s="18" t="s">
        <v>13</v>
      </c>
      <c r="W8" s="18" t="s">
        <v>13</v>
      </c>
      <c r="X8" s="18" t="s">
        <v>13</v>
      </c>
      <c r="Y8" s="18" t="s">
        <v>13</v>
      </c>
      <c r="Z8" s="18"/>
      <c r="AA8" s="18" t="s">
        <v>13</v>
      </c>
      <c r="AB8" s="45">
        <f>COUNTIF(C8:AA8,"x")</f>
        <v>15</v>
      </c>
    </row>
    <row r="9" spans="1:210" s="68" customFormat="1" x14ac:dyDescent="0.25">
      <c r="A9" s="41" t="s">
        <v>24</v>
      </c>
      <c r="B9" s="48" t="s">
        <v>25</v>
      </c>
      <c r="C9" s="144"/>
      <c r="D9" s="28" t="s">
        <v>13</v>
      </c>
      <c r="E9" s="28" t="s">
        <v>13</v>
      </c>
      <c r="F9" s="28" t="s">
        <v>13</v>
      </c>
      <c r="G9" s="28"/>
      <c r="H9" s="28"/>
      <c r="I9" s="28" t="s">
        <v>13</v>
      </c>
      <c r="J9" s="28" t="s">
        <v>13</v>
      </c>
      <c r="K9" s="26" t="s">
        <v>13</v>
      </c>
      <c r="L9" s="28" t="s">
        <v>13</v>
      </c>
      <c r="M9" s="28"/>
      <c r="N9" s="28" t="s">
        <v>13</v>
      </c>
      <c r="O9" s="28" t="s">
        <v>13</v>
      </c>
      <c r="P9" s="28" t="s">
        <v>13</v>
      </c>
      <c r="Q9" s="28" t="s">
        <v>13</v>
      </c>
      <c r="R9" s="28"/>
      <c r="S9" s="28"/>
      <c r="T9" s="28"/>
      <c r="U9" s="28"/>
      <c r="V9" s="28"/>
      <c r="W9" s="28" t="s">
        <v>13</v>
      </c>
      <c r="X9" s="28"/>
      <c r="Y9" s="28"/>
      <c r="Z9" s="28"/>
      <c r="AA9" s="28"/>
      <c r="AB9" s="46">
        <f>COUNTIF(C9:AA9,"x")</f>
        <v>12</v>
      </c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</row>
    <row r="10" spans="1:210" s="39" customFormat="1" x14ac:dyDescent="0.25">
      <c r="A10" s="42" t="s">
        <v>26</v>
      </c>
      <c r="B10" s="49" t="s">
        <v>27</v>
      </c>
      <c r="C10" s="143"/>
      <c r="D10" s="18"/>
      <c r="E10" s="18"/>
      <c r="F10" s="18"/>
      <c r="G10" s="18"/>
      <c r="H10" s="18"/>
      <c r="I10" s="18"/>
      <c r="J10" s="18"/>
      <c r="K10" s="2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 t="s">
        <v>13</v>
      </c>
      <c r="X10" s="18"/>
      <c r="Y10" s="18"/>
      <c r="Z10" s="18"/>
      <c r="AA10" s="18"/>
      <c r="AB10" s="45">
        <f>COUNTIF(C10:AA10,"x")</f>
        <v>1</v>
      </c>
    </row>
    <row r="11" spans="1:210" s="68" customFormat="1" x14ac:dyDescent="0.25">
      <c r="A11" s="41" t="s">
        <v>28</v>
      </c>
      <c r="B11" s="48" t="s">
        <v>29</v>
      </c>
      <c r="C11" s="144" t="s">
        <v>13</v>
      </c>
      <c r="D11" s="28" t="s">
        <v>13</v>
      </c>
      <c r="E11" s="28"/>
      <c r="F11" s="28"/>
      <c r="G11" s="28"/>
      <c r="H11" s="28"/>
      <c r="I11" s="28"/>
      <c r="J11" s="28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46">
        <f>COUNTIF(C11:AA11,"x")</f>
        <v>2</v>
      </c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</row>
    <row r="12" spans="1:210" s="68" customFormat="1" x14ac:dyDescent="0.25">
      <c r="A12" s="42" t="s">
        <v>30</v>
      </c>
      <c r="B12" s="49" t="s">
        <v>31</v>
      </c>
      <c r="C12" s="143" t="s">
        <v>13</v>
      </c>
      <c r="D12" s="18"/>
      <c r="E12" s="18"/>
      <c r="F12" s="18"/>
      <c r="G12" s="18"/>
      <c r="H12" s="18"/>
      <c r="I12" s="18"/>
      <c r="J12" s="18"/>
      <c r="K12" s="29" t="s">
        <v>13</v>
      </c>
      <c r="L12" s="18"/>
      <c r="M12" s="18"/>
      <c r="N12" s="18"/>
      <c r="O12" s="18"/>
      <c r="P12" s="18"/>
      <c r="Q12" s="18"/>
      <c r="R12" s="18"/>
      <c r="S12" s="18"/>
      <c r="T12" s="18"/>
      <c r="U12" s="18" t="s">
        <v>13</v>
      </c>
      <c r="V12" s="18"/>
      <c r="W12" s="18" t="s">
        <v>13</v>
      </c>
      <c r="X12" s="18"/>
      <c r="Y12" s="18"/>
      <c r="Z12" s="18"/>
      <c r="AA12" s="18"/>
      <c r="AB12" s="45">
        <f>COUNTIF(C12:AA12,"x")</f>
        <v>4</v>
      </c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</row>
    <row r="13" spans="1:210" s="68" customFormat="1" x14ac:dyDescent="0.25">
      <c r="A13" s="41" t="s">
        <v>32</v>
      </c>
      <c r="B13" s="48" t="s">
        <v>33</v>
      </c>
      <c r="C13" s="144" t="s">
        <v>13</v>
      </c>
      <c r="D13" s="28" t="s">
        <v>13</v>
      </c>
      <c r="E13" s="28"/>
      <c r="F13" s="28"/>
      <c r="G13" s="28"/>
      <c r="H13" s="28"/>
      <c r="I13" s="28"/>
      <c r="J13" s="28" t="s">
        <v>13</v>
      </c>
      <c r="K13" s="26"/>
      <c r="L13" s="28"/>
      <c r="M13" s="28"/>
      <c r="N13" s="28"/>
      <c r="O13" s="28"/>
      <c r="P13" s="28" t="s">
        <v>13</v>
      </c>
      <c r="Q13" s="28"/>
      <c r="R13" s="28" t="s">
        <v>13</v>
      </c>
      <c r="S13" s="28" t="s">
        <v>13</v>
      </c>
      <c r="T13" s="28"/>
      <c r="U13" s="28"/>
      <c r="V13" s="28"/>
      <c r="W13" s="28" t="s">
        <v>13</v>
      </c>
      <c r="X13" s="28"/>
      <c r="Y13" s="28" t="s">
        <v>13</v>
      </c>
      <c r="Z13" s="28"/>
      <c r="AA13" s="28" t="s">
        <v>13</v>
      </c>
      <c r="AB13" s="46">
        <f>COUNTIF(C13:AA13,"x")</f>
        <v>9</v>
      </c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</row>
    <row r="14" spans="1:210" s="68" customFormat="1" x14ac:dyDescent="0.25">
      <c r="A14" s="42" t="s">
        <v>34</v>
      </c>
      <c r="B14" s="49" t="s">
        <v>35</v>
      </c>
      <c r="C14" s="143" t="s">
        <v>13</v>
      </c>
      <c r="D14" s="18" t="s">
        <v>13</v>
      </c>
      <c r="E14" s="18"/>
      <c r="F14" s="18" t="s">
        <v>13</v>
      </c>
      <c r="G14" s="18" t="s">
        <v>13</v>
      </c>
      <c r="H14" s="18"/>
      <c r="I14" s="18"/>
      <c r="J14" s="18"/>
      <c r="K14" s="29" t="s">
        <v>13</v>
      </c>
      <c r="L14" s="18" t="s">
        <v>13</v>
      </c>
      <c r="M14" s="18" t="s">
        <v>13</v>
      </c>
      <c r="N14" s="18" t="s">
        <v>13</v>
      </c>
      <c r="O14" s="18"/>
      <c r="P14" s="18"/>
      <c r="Q14" s="18"/>
      <c r="R14" s="18"/>
      <c r="S14" s="18"/>
      <c r="T14" s="18"/>
      <c r="U14" s="18"/>
      <c r="V14" s="18"/>
      <c r="W14" s="18" t="s">
        <v>13</v>
      </c>
      <c r="X14" s="18"/>
      <c r="Y14" s="18"/>
      <c r="Z14" s="18"/>
      <c r="AA14" s="18"/>
      <c r="AB14" s="45">
        <f>COUNTIF(C14:AA14,"x")</f>
        <v>9</v>
      </c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</row>
    <row r="15" spans="1:210" s="68" customFormat="1" x14ac:dyDescent="0.25">
      <c r="A15" s="41" t="s">
        <v>36</v>
      </c>
      <c r="B15" s="48" t="s">
        <v>37</v>
      </c>
      <c r="C15" s="144" t="s">
        <v>13</v>
      </c>
      <c r="D15" s="28"/>
      <c r="E15" s="28"/>
      <c r="F15" s="28"/>
      <c r="G15" s="28"/>
      <c r="H15" s="28"/>
      <c r="I15" s="28" t="s">
        <v>13</v>
      </c>
      <c r="J15" s="28"/>
      <c r="K15" s="26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46">
        <f>COUNTIF(C15:AA15,"x")</f>
        <v>2</v>
      </c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</row>
    <row r="16" spans="1:210" s="68" customFormat="1" x14ac:dyDescent="0.25">
      <c r="A16" s="42" t="s">
        <v>38</v>
      </c>
      <c r="B16" s="49" t="s">
        <v>39</v>
      </c>
      <c r="C16" s="143"/>
      <c r="D16" s="18"/>
      <c r="E16" s="18"/>
      <c r="F16" s="18"/>
      <c r="G16" s="18"/>
      <c r="H16" s="18"/>
      <c r="I16" s="18"/>
      <c r="J16" s="18"/>
      <c r="K16" s="29"/>
      <c r="L16" s="18"/>
      <c r="M16" s="18"/>
      <c r="N16" s="18" t="s">
        <v>13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45">
        <f>COUNTIF(C16:AA16,"x")</f>
        <v>1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</row>
    <row r="17" spans="1:210" s="68" customFormat="1" x14ac:dyDescent="0.25">
      <c r="A17" s="41" t="s">
        <v>40</v>
      </c>
      <c r="B17" s="48" t="s">
        <v>41</v>
      </c>
      <c r="C17" s="144" t="s">
        <v>13</v>
      </c>
      <c r="D17" s="28" t="s">
        <v>13</v>
      </c>
      <c r="E17" s="28" t="s">
        <v>13</v>
      </c>
      <c r="F17" s="28" t="s">
        <v>13</v>
      </c>
      <c r="G17" s="28" t="s">
        <v>13</v>
      </c>
      <c r="H17" s="28"/>
      <c r="I17" s="28"/>
      <c r="J17" s="28" t="s">
        <v>13</v>
      </c>
      <c r="K17" s="26" t="s">
        <v>13</v>
      </c>
      <c r="L17" s="28" t="s">
        <v>13</v>
      </c>
      <c r="M17" s="28" t="s">
        <v>13</v>
      </c>
      <c r="N17" s="28" t="s">
        <v>13</v>
      </c>
      <c r="O17" s="28" t="s">
        <v>13</v>
      </c>
      <c r="P17" s="28" t="s">
        <v>13</v>
      </c>
      <c r="Q17" s="28" t="s">
        <v>13</v>
      </c>
      <c r="R17" s="28"/>
      <c r="S17" s="28" t="s">
        <v>13</v>
      </c>
      <c r="T17" s="28" t="s">
        <v>13</v>
      </c>
      <c r="U17" s="28" t="s">
        <v>13</v>
      </c>
      <c r="V17" s="28"/>
      <c r="W17" s="28" t="s">
        <v>13</v>
      </c>
      <c r="X17" s="28"/>
      <c r="Y17" s="28"/>
      <c r="Z17" s="28"/>
      <c r="AA17" s="28"/>
      <c r="AB17" s="46">
        <f>COUNTIF(C17:AA17,"x")</f>
        <v>17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</row>
    <row r="18" spans="1:210" s="68" customFormat="1" x14ac:dyDescent="0.25">
      <c r="A18" s="42" t="s">
        <v>42</v>
      </c>
      <c r="B18" s="49" t="s">
        <v>35</v>
      </c>
      <c r="C18" s="143" t="s">
        <v>13</v>
      </c>
      <c r="D18" s="18" t="s">
        <v>13</v>
      </c>
      <c r="E18" s="18"/>
      <c r="F18" s="18" t="s">
        <v>13</v>
      </c>
      <c r="G18" s="18"/>
      <c r="H18" s="18"/>
      <c r="I18" s="18"/>
      <c r="J18" s="18" t="s">
        <v>13</v>
      </c>
      <c r="K18" s="29" t="s">
        <v>13</v>
      </c>
      <c r="L18" s="18"/>
      <c r="M18" s="18" t="s">
        <v>13</v>
      </c>
      <c r="N18" s="18"/>
      <c r="O18" s="18"/>
      <c r="P18" s="18" t="s">
        <v>13</v>
      </c>
      <c r="Q18" s="18"/>
      <c r="R18" s="18"/>
      <c r="S18" s="18" t="s">
        <v>13</v>
      </c>
      <c r="T18" s="18"/>
      <c r="U18" s="18"/>
      <c r="V18" s="18" t="s">
        <v>13</v>
      </c>
      <c r="W18" s="18" t="s">
        <v>13</v>
      </c>
      <c r="X18" s="18" t="s">
        <v>13</v>
      </c>
      <c r="Y18" s="18" t="s">
        <v>13</v>
      </c>
      <c r="Z18" s="18"/>
      <c r="AA18" s="18" t="s">
        <v>13</v>
      </c>
      <c r="AB18" s="45">
        <f>COUNTIF(C18:AA18,"x")</f>
        <v>13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</row>
    <row r="19" spans="1:210" s="68" customFormat="1" x14ac:dyDescent="0.25">
      <c r="A19" s="41" t="s">
        <v>43</v>
      </c>
      <c r="B19" s="48" t="s">
        <v>44</v>
      </c>
      <c r="C19" s="144"/>
      <c r="D19" s="28"/>
      <c r="E19" s="28"/>
      <c r="F19" s="28"/>
      <c r="G19" s="28"/>
      <c r="H19" s="28"/>
      <c r="I19" s="28"/>
      <c r="J19" s="28"/>
      <c r="K19" s="26" t="s">
        <v>13</v>
      </c>
      <c r="L19" s="28"/>
      <c r="M19" s="28"/>
      <c r="N19" s="28"/>
      <c r="O19" s="28"/>
      <c r="P19" s="28"/>
      <c r="Q19" s="28"/>
      <c r="R19" s="28"/>
      <c r="S19" s="28" t="s">
        <v>13</v>
      </c>
      <c r="T19" s="28"/>
      <c r="U19" s="28" t="s">
        <v>13</v>
      </c>
      <c r="V19" s="28"/>
      <c r="W19" s="28"/>
      <c r="X19" s="28" t="s">
        <v>13</v>
      </c>
      <c r="Y19" s="28"/>
      <c r="Z19" s="28"/>
      <c r="AA19" s="28"/>
      <c r="AB19" s="46">
        <f>COUNTIF(C19:AA19,"x")</f>
        <v>4</v>
      </c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</row>
    <row r="20" spans="1:210" s="68" customFormat="1" x14ac:dyDescent="0.25">
      <c r="A20" s="42" t="s">
        <v>45</v>
      </c>
      <c r="B20" s="49" t="s">
        <v>46</v>
      </c>
      <c r="C20" s="143"/>
      <c r="D20" s="18"/>
      <c r="E20" s="18"/>
      <c r="F20" s="18"/>
      <c r="G20" s="18"/>
      <c r="H20" s="18"/>
      <c r="I20" s="18"/>
      <c r="J20" s="18"/>
      <c r="K20" s="2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45">
        <f>COUNTIF(C20:AA20,"x")</f>
        <v>0</v>
      </c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</row>
    <row r="21" spans="1:210" s="68" customFormat="1" x14ac:dyDescent="0.25">
      <c r="A21" s="41" t="s">
        <v>47</v>
      </c>
      <c r="B21" s="48" t="s">
        <v>48</v>
      </c>
      <c r="C21" s="144"/>
      <c r="D21" s="28"/>
      <c r="E21" s="28"/>
      <c r="F21" s="28"/>
      <c r="G21" s="28"/>
      <c r="H21" s="28"/>
      <c r="I21" s="28"/>
      <c r="J21" s="28"/>
      <c r="K21" s="26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 t="s">
        <v>13</v>
      </c>
      <c r="X21" s="28"/>
      <c r="Y21" s="28"/>
      <c r="Z21" s="28"/>
      <c r="AA21" s="28"/>
      <c r="AB21" s="46">
        <f>COUNTIF(C21:AA21,"x")</f>
        <v>1</v>
      </c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</row>
    <row r="22" spans="1:210" s="68" customFormat="1" x14ac:dyDescent="0.25">
      <c r="A22" s="42" t="s">
        <v>49</v>
      </c>
      <c r="B22" s="49" t="s">
        <v>25</v>
      </c>
      <c r="C22" s="143"/>
      <c r="D22" s="18"/>
      <c r="E22" s="18"/>
      <c r="F22" s="18"/>
      <c r="G22" s="18"/>
      <c r="H22" s="18"/>
      <c r="I22" s="18"/>
      <c r="J22" s="18"/>
      <c r="K22" s="2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 t="s">
        <v>13</v>
      </c>
      <c r="X22" s="18"/>
      <c r="Y22" s="18"/>
      <c r="Z22" s="18"/>
      <c r="AA22" s="18"/>
      <c r="AB22" s="45">
        <f>COUNTIF(C22:AA22,"x")</f>
        <v>1</v>
      </c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</row>
    <row r="23" spans="1:210" s="68" customFormat="1" x14ac:dyDescent="0.25">
      <c r="A23" s="41" t="s">
        <v>50</v>
      </c>
      <c r="B23" s="48" t="s">
        <v>48</v>
      </c>
      <c r="C23" s="144"/>
      <c r="D23" s="28" t="s">
        <v>13</v>
      </c>
      <c r="E23" s="28" t="s">
        <v>13</v>
      </c>
      <c r="F23" s="28"/>
      <c r="G23" s="28"/>
      <c r="H23" s="28" t="s">
        <v>13</v>
      </c>
      <c r="I23" s="28"/>
      <c r="J23" s="28"/>
      <c r="K23" s="26"/>
      <c r="L23" s="28"/>
      <c r="M23" s="28"/>
      <c r="N23" s="28"/>
      <c r="O23" s="28"/>
      <c r="P23" s="28"/>
      <c r="Q23" s="28"/>
      <c r="R23" s="28"/>
      <c r="S23" s="28"/>
      <c r="T23" s="28" t="s">
        <v>13</v>
      </c>
      <c r="U23" s="28"/>
      <c r="V23" s="28"/>
      <c r="W23" s="28"/>
      <c r="X23" s="28"/>
      <c r="Y23" s="28"/>
      <c r="Z23" s="28"/>
      <c r="AA23" s="28"/>
      <c r="AB23" s="46">
        <f>COUNTIF(C23:AA23,"x")</f>
        <v>4</v>
      </c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</row>
    <row r="24" spans="1:210" s="68" customFormat="1" x14ac:dyDescent="0.25">
      <c r="A24" s="42" t="s">
        <v>51</v>
      </c>
      <c r="B24" s="49" t="s">
        <v>52</v>
      </c>
      <c r="C24" s="143" t="s">
        <v>13</v>
      </c>
      <c r="D24" s="18"/>
      <c r="E24" s="18"/>
      <c r="F24" s="18"/>
      <c r="G24" s="18"/>
      <c r="H24" s="18"/>
      <c r="I24" s="18"/>
      <c r="J24" s="18"/>
      <c r="K24" s="29"/>
      <c r="L24" s="18"/>
      <c r="M24" s="18"/>
      <c r="N24" s="18"/>
      <c r="O24" s="18"/>
      <c r="P24" s="18"/>
      <c r="Q24" s="18"/>
      <c r="R24" s="18"/>
      <c r="S24" s="18"/>
      <c r="T24" s="18" t="s">
        <v>13</v>
      </c>
      <c r="U24" s="18"/>
      <c r="V24" s="18"/>
      <c r="W24" s="18" t="s">
        <v>13</v>
      </c>
      <c r="X24" s="18"/>
      <c r="Y24" s="18"/>
      <c r="Z24" s="18"/>
      <c r="AA24" s="18"/>
      <c r="AB24" s="45">
        <f>COUNTIF(C24:AA24,"x")</f>
        <v>3</v>
      </c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</row>
    <row r="25" spans="1:210" s="68" customFormat="1" x14ac:dyDescent="0.25">
      <c r="A25" s="41" t="s">
        <v>53</v>
      </c>
      <c r="B25" s="48" t="s">
        <v>54</v>
      </c>
      <c r="C25" s="144"/>
      <c r="D25" s="28"/>
      <c r="E25" s="28"/>
      <c r="F25" s="28"/>
      <c r="G25" s="28"/>
      <c r="H25" s="28"/>
      <c r="I25" s="28"/>
      <c r="J25" s="28"/>
      <c r="K25" s="26"/>
      <c r="L25" s="28"/>
      <c r="M25" s="28"/>
      <c r="N25" s="28"/>
      <c r="O25" s="28"/>
      <c r="P25" s="28"/>
      <c r="Q25" s="28"/>
      <c r="R25" s="28"/>
      <c r="S25" s="28"/>
      <c r="T25" s="28"/>
      <c r="U25" s="28" t="s">
        <v>13</v>
      </c>
      <c r="V25" s="28"/>
      <c r="W25" s="28" t="s">
        <v>13</v>
      </c>
      <c r="X25" s="28"/>
      <c r="Y25" s="28"/>
      <c r="Z25" s="28"/>
      <c r="AA25" s="28"/>
      <c r="AB25" s="46">
        <f>COUNTIF(C25:AA25,"x")</f>
        <v>2</v>
      </c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</row>
    <row r="26" spans="1:210" s="39" customFormat="1" x14ac:dyDescent="0.25">
      <c r="A26" s="42" t="s">
        <v>55</v>
      </c>
      <c r="B26" s="49" t="s">
        <v>56</v>
      </c>
      <c r="C26" s="143" t="s">
        <v>13</v>
      </c>
      <c r="D26" s="18" t="s">
        <v>13</v>
      </c>
      <c r="E26" s="18"/>
      <c r="F26" s="18" t="s">
        <v>13</v>
      </c>
      <c r="G26" s="18"/>
      <c r="H26" s="18"/>
      <c r="I26" s="18"/>
      <c r="J26" s="18" t="s">
        <v>13</v>
      </c>
      <c r="K26" s="29" t="s">
        <v>13</v>
      </c>
      <c r="L26" s="18"/>
      <c r="M26" s="18" t="s">
        <v>13</v>
      </c>
      <c r="N26" s="18"/>
      <c r="O26" s="18"/>
      <c r="P26" s="18" t="s">
        <v>13</v>
      </c>
      <c r="Q26" s="18"/>
      <c r="R26" s="18" t="s">
        <v>13</v>
      </c>
      <c r="S26" s="18" t="s">
        <v>13</v>
      </c>
      <c r="T26" s="18"/>
      <c r="U26" s="18"/>
      <c r="V26" s="18" t="s">
        <v>13</v>
      </c>
      <c r="W26" s="18" t="s">
        <v>13</v>
      </c>
      <c r="X26" s="18"/>
      <c r="Y26" s="18" t="s">
        <v>13</v>
      </c>
      <c r="Z26" s="18"/>
      <c r="AA26" s="18"/>
      <c r="AB26" s="45">
        <f>COUNTIF(C26:AA26,"x")</f>
        <v>12</v>
      </c>
    </row>
    <row r="27" spans="1:210" s="68" customFormat="1" x14ac:dyDescent="0.25">
      <c r="A27" s="41" t="s">
        <v>57</v>
      </c>
      <c r="B27" s="48" t="s">
        <v>58</v>
      </c>
      <c r="C27" s="144"/>
      <c r="D27" s="28"/>
      <c r="E27" s="28"/>
      <c r="F27" s="28"/>
      <c r="G27" s="28"/>
      <c r="H27" s="28"/>
      <c r="I27" s="28"/>
      <c r="J27" s="28"/>
      <c r="K27" s="26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46">
        <f>COUNTIF(C27:AA27,"x")</f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</row>
    <row r="28" spans="1:210" s="39" customFormat="1" x14ac:dyDescent="0.25">
      <c r="A28" s="42" t="s">
        <v>59</v>
      </c>
      <c r="B28" s="49" t="s">
        <v>19</v>
      </c>
      <c r="C28" s="143" t="s">
        <v>13</v>
      </c>
      <c r="D28" s="18" t="s">
        <v>13</v>
      </c>
      <c r="E28" s="18"/>
      <c r="F28" s="18" t="s">
        <v>13</v>
      </c>
      <c r="G28" s="18"/>
      <c r="H28" s="18" t="s">
        <v>13</v>
      </c>
      <c r="I28" s="18"/>
      <c r="J28" s="18" t="s">
        <v>13</v>
      </c>
      <c r="K28" s="29" t="s">
        <v>13</v>
      </c>
      <c r="L28" s="18"/>
      <c r="M28" s="18" t="s">
        <v>13</v>
      </c>
      <c r="N28" s="18"/>
      <c r="O28" s="18"/>
      <c r="P28" s="18" t="s">
        <v>13</v>
      </c>
      <c r="Q28" s="18"/>
      <c r="R28" s="18"/>
      <c r="S28" s="18" t="s">
        <v>13</v>
      </c>
      <c r="T28" s="18"/>
      <c r="U28" s="18"/>
      <c r="V28" s="18" t="s">
        <v>13</v>
      </c>
      <c r="W28" s="18" t="s">
        <v>13</v>
      </c>
      <c r="X28" s="18" t="s">
        <v>13</v>
      </c>
      <c r="Y28" s="18" t="s">
        <v>13</v>
      </c>
      <c r="Z28" s="18"/>
      <c r="AA28" s="18" t="s">
        <v>13</v>
      </c>
      <c r="AB28" s="45">
        <f>COUNTIF(C28:AA28,"x")</f>
        <v>14</v>
      </c>
    </row>
    <row r="29" spans="1:210" s="68" customFormat="1" x14ac:dyDescent="0.25">
      <c r="A29" s="41" t="s">
        <v>60</v>
      </c>
      <c r="B29" s="48" t="s">
        <v>61</v>
      </c>
      <c r="C29" s="144" t="s">
        <v>13</v>
      </c>
      <c r="D29" s="28"/>
      <c r="E29" s="28"/>
      <c r="F29" s="28"/>
      <c r="G29" s="28"/>
      <c r="H29" s="28"/>
      <c r="I29" s="28"/>
      <c r="J29" s="28"/>
      <c r="K29" s="26"/>
      <c r="L29" s="28"/>
      <c r="M29" s="28"/>
      <c r="N29" s="28"/>
      <c r="O29" s="28" t="s">
        <v>13</v>
      </c>
      <c r="P29" s="28" t="s">
        <v>13</v>
      </c>
      <c r="Q29" s="28" t="s">
        <v>13</v>
      </c>
      <c r="R29" s="28"/>
      <c r="S29" s="28" t="s">
        <v>13</v>
      </c>
      <c r="T29" s="28"/>
      <c r="U29" s="28"/>
      <c r="V29" s="28"/>
      <c r="W29" s="28" t="s">
        <v>13</v>
      </c>
      <c r="X29" s="28"/>
      <c r="Y29" s="28"/>
      <c r="Z29" s="28"/>
      <c r="AA29" s="28"/>
      <c r="AB29" s="46">
        <f>COUNTIF(C29:AA29,"x")</f>
        <v>6</v>
      </c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</row>
    <row r="30" spans="1:210" s="39" customFormat="1" x14ac:dyDescent="0.25">
      <c r="A30" s="42" t="s">
        <v>60</v>
      </c>
      <c r="B30" s="49" t="s">
        <v>62</v>
      </c>
      <c r="C30" s="143"/>
      <c r="D30" s="18"/>
      <c r="E30" s="18"/>
      <c r="F30" s="18"/>
      <c r="G30" s="18"/>
      <c r="H30" s="18"/>
      <c r="I30" s="18"/>
      <c r="J30" s="18"/>
      <c r="K30" s="29"/>
      <c r="L30" s="18"/>
      <c r="M30" s="18"/>
      <c r="N30" s="18"/>
      <c r="O30" s="18"/>
      <c r="P30" s="18"/>
      <c r="Q30" s="18"/>
      <c r="R30" s="18"/>
      <c r="S30" s="18"/>
      <c r="T30" s="18"/>
      <c r="U30" s="18" t="s">
        <v>13</v>
      </c>
      <c r="V30" s="18"/>
      <c r="W30" s="18"/>
      <c r="X30" s="18"/>
      <c r="Y30" s="18"/>
      <c r="Z30" s="18"/>
      <c r="AA30" s="18"/>
      <c r="AB30" s="45">
        <f>COUNTIF(C30:AA30,"x")</f>
        <v>1</v>
      </c>
    </row>
    <row r="31" spans="1:210" s="68" customFormat="1" x14ac:dyDescent="0.25">
      <c r="A31" s="41" t="s">
        <v>63</v>
      </c>
      <c r="B31" s="48" t="s">
        <v>64</v>
      </c>
      <c r="C31" s="144" t="s">
        <v>13</v>
      </c>
      <c r="D31" s="28"/>
      <c r="E31" s="28"/>
      <c r="F31" s="28"/>
      <c r="G31" s="28"/>
      <c r="H31" s="28"/>
      <c r="I31" s="28"/>
      <c r="J31" s="28"/>
      <c r="K31" s="26"/>
      <c r="L31" s="28"/>
      <c r="M31" s="28"/>
      <c r="N31" s="28" t="s">
        <v>13</v>
      </c>
      <c r="O31" s="28"/>
      <c r="P31" s="28"/>
      <c r="Q31" s="28"/>
      <c r="R31" s="28"/>
      <c r="S31" s="28"/>
      <c r="T31" s="28"/>
      <c r="U31" s="28" t="s">
        <v>13</v>
      </c>
      <c r="V31" s="28"/>
      <c r="W31" s="28" t="s">
        <v>13</v>
      </c>
      <c r="X31" s="28"/>
      <c r="Y31" s="28"/>
      <c r="Z31" s="28"/>
      <c r="AA31" s="28"/>
      <c r="AB31" s="46">
        <f>COUNTIF(C31:AA31,"x")</f>
        <v>4</v>
      </c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</row>
    <row r="32" spans="1:210" s="39" customFormat="1" x14ac:dyDescent="0.25">
      <c r="A32" s="42" t="s">
        <v>63</v>
      </c>
      <c r="B32" s="49" t="s">
        <v>65</v>
      </c>
      <c r="C32" s="143" t="s">
        <v>13</v>
      </c>
      <c r="D32" s="18"/>
      <c r="E32" s="18"/>
      <c r="F32" s="18"/>
      <c r="G32" s="18"/>
      <c r="H32" s="18"/>
      <c r="I32" s="18"/>
      <c r="J32" s="18"/>
      <c r="K32" s="2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 t="s">
        <v>13</v>
      </c>
      <c r="X32" s="18"/>
      <c r="Y32" s="18"/>
      <c r="Z32" s="18"/>
      <c r="AA32" s="18"/>
      <c r="AB32" s="45">
        <f>COUNTIF(C32:AA32,"x")</f>
        <v>2</v>
      </c>
    </row>
    <row r="33" spans="1:210" s="68" customFormat="1" x14ac:dyDescent="0.25">
      <c r="A33" s="41" t="s">
        <v>63</v>
      </c>
      <c r="B33" s="48" t="s">
        <v>66</v>
      </c>
      <c r="C33" s="144"/>
      <c r="D33" s="28"/>
      <c r="E33" s="28"/>
      <c r="F33" s="28"/>
      <c r="G33" s="28"/>
      <c r="H33" s="28"/>
      <c r="I33" s="28"/>
      <c r="J33" s="28"/>
      <c r="K33" s="26"/>
      <c r="L33" s="28"/>
      <c r="M33" s="28"/>
      <c r="N33" s="28"/>
      <c r="O33" s="28" t="s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46">
        <f>COUNTIF(C33:AA33,"x")</f>
        <v>1</v>
      </c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</row>
    <row r="34" spans="1:210" s="68" customFormat="1" x14ac:dyDescent="0.25">
      <c r="A34" s="71" t="s">
        <v>67</v>
      </c>
      <c r="B34" s="72" t="s">
        <v>68</v>
      </c>
      <c r="C34" s="145"/>
      <c r="D34" s="18"/>
      <c r="E34" s="18"/>
      <c r="F34" s="18"/>
      <c r="G34" s="18"/>
      <c r="H34" s="18"/>
      <c r="I34" s="18"/>
      <c r="J34" s="18"/>
      <c r="K34" s="29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45">
        <f>COUNTIF(C34:AA34,"x")</f>
        <v>0</v>
      </c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</row>
    <row r="35" spans="1:210" s="68" customFormat="1" x14ac:dyDescent="0.25">
      <c r="A35" s="87" t="s">
        <v>69</v>
      </c>
      <c r="B35" s="88" t="s">
        <v>70</v>
      </c>
      <c r="C35" s="146" t="s">
        <v>13</v>
      </c>
      <c r="D35" s="28" t="s">
        <v>13</v>
      </c>
      <c r="E35" s="28"/>
      <c r="F35" s="28"/>
      <c r="G35" s="28"/>
      <c r="H35" s="28"/>
      <c r="I35" s="28"/>
      <c r="J35" s="28"/>
      <c r="K35" s="2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13</v>
      </c>
      <c r="X35" s="28"/>
      <c r="Y35" s="28"/>
      <c r="Z35" s="28"/>
      <c r="AA35" s="28"/>
      <c r="AB35" s="46">
        <f>COUNTIF(C35:AA35,"x")</f>
        <v>3</v>
      </c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</row>
    <row r="36" spans="1:210" s="68" customFormat="1" x14ac:dyDescent="0.25">
      <c r="A36" s="89" t="s">
        <v>71</v>
      </c>
      <c r="B36" s="90" t="s">
        <v>72</v>
      </c>
      <c r="C36" s="147"/>
      <c r="D36" s="18" t="s">
        <v>13</v>
      </c>
      <c r="E36" s="18"/>
      <c r="F36" s="18"/>
      <c r="G36" s="18"/>
      <c r="H36" s="18"/>
      <c r="I36" s="18"/>
      <c r="J36" s="18"/>
      <c r="K36" s="2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45">
        <f>COUNTIF(C36:AA36,"x")</f>
        <v>1</v>
      </c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</row>
    <row r="37" spans="1:210" ht="15.75" thickBot="1" x14ac:dyDescent="0.3">
      <c r="A37" s="62" t="s">
        <v>73</v>
      </c>
      <c r="B37" s="63"/>
      <c r="C37" s="60">
        <f t="shared" ref="C37:AA37" si="0">COUNTIF(C3:C36,"x")</f>
        <v>17</v>
      </c>
      <c r="D37" s="61">
        <f t="shared" si="0"/>
        <v>14</v>
      </c>
      <c r="E37" s="61">
        <f t="shared" si="0"/>
        <v>3</v>
      </c>
      <c r="F37" s="61">
        <f t="shared" si="0"/>
        <v>8</v>
      </c>
      <c r="G37" s="61">
        <f t="shared" si="0"/>
        <v>2</v>
      </c>
      <c r="H37" s="61">
        <f t="shared" si="0"/>
        <v>4</v>
      </c>
      <c r="I37" s="61">
        <f t="shared" si="0"/>
        <v>2</v>
      </c>
      <c r="J37" s="61">
        <f t="shared" si="0"/>
        <v>8</v>
      </c>
      <c r="K37" s="61">
        <f t="shared" si="0"/>
        <v>10</v>
      </c>
      <c r="L37" s="61">
        <f t="shared" si="0"/>
        <v>3</v>
      </c>
      <c r="M37" s="61">
        <f t="shared" si="0"/>
        <v>7</v>
      </c>
      <c r="N37" s="61">
        <f t="shared" si="0"/>
        <v>5</v>
      </c>
      <c r="O37" s="61">
        <f t="shared" si="0"/>
        <v>4</v>
      </c>
      <c r="P37" s="61">
        <f t="shared" si="0"/>
        <v>10</v>
      </c>
      <c r="Q37" s="61">
        <f t="shared" si="0"/>
        <v>3</v>
      </c>
      <c r="R37" s="61">
        <f t="shared" si="0"/>
        <v>3</v>
      </c>
      <c r="S37" s="61">
        <f t="shared" si="0"/>
        <v>10</v>
      </c>
      <c r="T37" s="61">
        <f t="shared" si="0"/>
        <v>4</v>
      </c>
      <c r="U37" s="61">
        <f t="shared" si="0"/>
        <v>8</v>
      </c>
      <c r="V37" s="61">
        <f t="shared" si="0"/>
        <v>5</v>
      </c>
      <c r="W37" s="61">
        <f t="shared" si="0"/>
        <v>21</v>
      </c>
      <c r="X37" s="61">
        <f t="shared" si="0"/>
        <v>5</v>
      </c>
      <c r="Y37" s="61">
        <f t="shared" si="0"/>
        <v>5</v>
      </c>
      <c r="Z37" s="61">
        <f t="shared" si="0"/>
        <v>1</v>
      </c>
      <c r="AA37" s="61">
        <f t="shared" si="0"/>
        <v>4</v>
      </c>
      <c r="AB37" s="64" t="s">
        <v>74</v>
      </c>
    </row>
  </sheetData>
  <sheetProtection algorithmName="SHA-512" hashValue="bwbINhN5X8H+kW3283Md+++ZAtpkJNhyEDJ6owhMWK20KsgNecitD2DM9L738pB85a2KQ3UjaLEkxHkfhfik+w==" saltValue="EDm/1+fbj4N75U2YlKq+gg==" spinCount="100000" sheet="1" objects="1" scenarios="1" selectLockedCells="1"/>
  <protectedRanges>
    <protectedRange sqref="C1:AA1" name="Plage1"/>
  </protectedRanges>
  <sortState xmlns:xlrd2="http://schemas.microsoft.com/office/spreadsheetml/2017/richdata2" columnSort="1" ref="C1:AA36">
    <sortCondition ref="C2:AA2"/>
  </sortState>
  <mergeCells count="1">
    <mergeCell ref="A1:B1"/>
  </mergeCells>
  <dataValidations count="2">
    <dataValidation type="date" allowBlank="1" showInputMessage="1" showErrorMessage="1" error="Insérer une date comprise entre le 01/10/2024 et le 30/09/2025" sqref="C2:AA2" xr:uid="{C71D77B7-399C-4E09-8A81-B768256294BA}">
      <formula1>45566</formula1>
      <formula2>45930</formula2>
    </dataValidation>
    <dataValidation type="list" allowBlank="1" showDropDown="1" showInputMessage="1" showErrorMessage="1" error="Saisie erronée, ne taper que &quot;x&quot;" sqref="C22:AA22 C23:AA36 C3:AA21" xr:uid="{F4E7FDF9-01B1-4D7B-9444-9026E4E83C14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725A-EBCE-4085-B5DE-1C38D670038C}">
  <dimension ref="A1:DLK4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I26" sqref="CI26"/>
    </sheetView>
  </sheetViews>
  <sheetFormatPr baseColWidth="10" defaultColWidth="11.42578125" defaultRowHeight="15" x14ac:dyDescent="0.25"/>
  <cols>
    <col min="1" max="1" width="11.42578125" style="1"/>
    <col min="2" max="2" width="12.42578125" style="1" customWidth="1"/>
    <col min="3" max="85" width="8.7109375" style="1" customWidth="1"/>
    <col min="86" max="86" width="8.42578125" style="2" customWidth="1"/>
    <col min="87" max="3027" width="11.42578125" style="39"/>
    <col min="3028" max="16384" width="11.42578125" style="1"/>
  </cols>
  <sheetData>
    <row r="1" spans="1:578" ht="95.25" customHeight="1" x14ac:dyDescent="0.25">
      <c r="A1" s="120" t="s">
        <v>75</v>
      </c>
      <c r="B1" s="121"/>
      <c r="C1" s="148" t="s">
        <v>76</v>
      </c>
      <c r="D1" s="149" t="s">
        <v>77</v>
      </c>
      <c r="E1" s="149" t="s">
        <v>78</v>
      </c>
      <c r="F1" s="149" t="s">
        <v>79</v>
      </c>
      <c r="G1" s="149" t="s">
        <v>80</v>
      </c>
      <c r="H1" s="149" t="s">
        <v>81</v>
      </c>
      <c r="I1" s="149" t="s">
        <v>82</v>
      </c>
      <c r="J1" s="149" t="s">
        <v>83</v>
      </c>
      <c r="K1" s="149" t="s">
        <v>84</v>
      </c>
      <c r="L1" s="149" t="s">
        <v>85</v>
      </c>
      <c r="M1" s="149" t="s">
        <v>86</v>
      </c>
      <c r="N1" s="149" t="s">
        <v>87</v>
      </c>
      <c r="O1" s="149" t="s">
        <v>88</v>
      </c>
      <c r="P1" s="149" t="s">
        <v>89</v>
      </c>
      <c r="Q1" s="149" t="s">
        <v>90</v>
      </c>
      <c r="R1" s="149" t="s">
        <v>91</v>
      </c>
      <c r="S1" s="149" t="s">
        <v>92</v>
      </c>
      <c r="T1" s="149" t="s">
        <v>93</v>
      </c>
      <c r="U1" s="149" t="s">
        <v>94</v>
      </c>
      <c r="V1" s="149" t="s">
        <v>95</v>
      </c>
      <c r="W1" s="149" t="s">
        <v>96</v>
      </c>
      <c r="X1" s="149" t="s">
        <v>97</v>
      </c>
      <c r="Y1" s="149" t="s">
        <v>98</v>
      </c>
      <c r="Z1" s="149" t="s">
        <v>99</v>
      </c>
      <c r="AA1" s="149" t="s">
        <v>100</v>
      </c>
      <c r="AB1" s="149" t="s">
        <v>101</v>
      </c>
      <c r="AC1" s="149" t="s">
        <v>102</v>
      </c>
      <c r="AD1" s="149" t="s">
        <v>103</v>
      </c>
      <c r="AE1" s="149" t="s">
        <v>104</v>
      </c>
      <c r="AF1" s="149" t="s">
        <v>105</v>
      </c>
      <c r="AG1" s="149" t="s">
        <v>106</v>
      </c>
      <c r="AH1" s="149" t="s">
        <v>107</v>
      </c>
      <c r="AI1" s="149" t="s">
        <v>108</v>
      </c>
      <c r="AJ1" s="149" t="s">
        <v>109</v>
      </c>
      <c r="AK1" s="149" t="s">
        <v>110</v>
      </c>
      <c r="AL1" s="149" t="s">
        <v>111</v>
      </c>
      <c r="AM1" s="149" t="s">
        <v>112</v>
      </c>
      <c r="AN1" s="149" t="s">
        <v>113</v>
      </c>
      <c r="AO1" s="149" t="s">
        <v>114</v>
      </c>
      <c r="AP1" s="149" t="s">
        <v>115</v>
      </c>
      <c r="AQ1" s="149" t="s">
        <v>116</v>
      </c>
      <c r="AR1" s="149" t="s">
        <v>117</v>
      </c>
      <c r="AS1" s="149" t="s">
        <v>118</v>
      </c>
      <c r="AT1" s="149" t="s">
        <v>119</v>
      </c>
      <c r="AU1" s="149" t="s">
        <v>120</v>
      </c>
      <c r="AV1" s="149" t="s">
        <v>121</v>
      </c>
      <c r="AW1" s="149" t="s">
        <v>122</v>
      </c>
      <c r="AX1" s="149" t="s">
        <v>123</v>
      </c>
      <c r="AY1" s="149" t="s">
        <v>124</v>
      </c>
      <c r="AZ1" s="149" t="s">
        <v>125</v>
      </c>
      <c r="BA1" s="149" t="s">
        <v>126</v>
      </c>
      <c r="BB1" s="149" t="s">
        <v>127</v>
      </c>
      <c r="BC1" s="149" t="s">
        <v>128</v>
      </c>
      <c r="BD1" s="149" t="s">
        <v>129</v>
      </c>
      <c r="BE1" s="149" t="s">
        <v>130</v>
      </c>
      <c r="BF1" s="149" t="s">
        <v>131</v>
      </c>
      <c r="BG1" s="149" t="s">
        <v>132</v>
      </c>
      <c r="BH1" s="149" t="s">
        <v>133</v>
      </c>
      <c r="BI1" s="149" t="s">
        <v>134</v>
      </c>
      <c r="BJ1" s="149" t="s">
        <v>135</v>
      </c>
      <c r="BK1" s="149" t="s">
        <v>136</v>
      </c>
      <c r="BL1" s="149" t="s">
        <v>137</v>
      </c>
      <c r="BM1" s="149" t="s">
        <v>138</v>
      </c>
      <c r="BN1" s="149" t="s">
        <v>139</v>
      </c>
      <c r="BO1" s="149" t="s">
        <v>140</v>
      </c>
      <c r="BP1" s="149" t="s">
        <v>141</v>
      </c>
      <c r="BQ1" s="149" t="s">
        <v>142</v>
      </c>
      <c r="BR1" s="149" t="s">
        <v>143</v>
      </c>
      <c r="BS1" s="149" t="s">
        <v>144</v>
      </c>
      <c r="BT1" s="149" t="s">
        <v>145</v>
      </c>
      <c r="BU1" s="149" t="s">
        <v>146</v>
      </c>
      <c r="BV1" s="149" t="s">
        <v>147</v>
      </c>
      <c r="BW1" s="149" t="s">
        <v>148</v>
      </c>
      <c r="BX1" s="149"/>
      <c r="BY1" s="149"/>
      <c r="BZ1" s="149"/>
      <c r="CA1" s="149"/>
      <c r="CB1" s="149"/>
      <c r="CC1" s="149"/>
      <c r="CD1" s="149"/>
      <c r="CE1" s="149"/>
      <c r="CF1" s="149"/>
      <c r="CG1" s="150"/>
      <c r="CH1" s="118" t="s">
        <v>8</v>
      </c>
    </row>
    <row r="2" spans="1:578" ht="15" customHeight="1" thickBot="1" x14ac:dyDescent="0.3">
      <c r="A2" s="57" t="s">
        <v>9</v>
      </c>
      <c r="B2" s="59" t="s">
        <v>10</v>
      </c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3"/>
      <c r="CH2" s="119"/>
    </row>
    <row r="3" spans="1:578" s="68" customFormat="1" x14ac:dyDescent="0.25">
      <c r="A3" s="73" t="s">
        <v>11</v>
      </c>
      <c r="B3" s="74" t="s">
        <v>12</v>
      </c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75">
        <f t="shared" ref="CH3:CH36" si="0">COUNTA(C3:CG3)</f>
        <v>0</v>
      </c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</row>
    <row r="4" spans="1:578" s="39" customFormat="1" x14ac:dyDescent="0.25">
      <c r="A4" s="16" t="s">
        <v>14</v>
      </c>
      <c r="B4" s="32" t="s">
        <v>15</v>
      </c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30">
        <f t="shared" si="0"/>
        <v>0</v>
      </c>
    </row>
    <row r="5" spans="1:578" s="68" customFormat="1" x14ac:dyDescent="0.25">
      <c r="A5" s="19" t="s">
        <v>16</v>
      </c>
      <c r="B5" s="31" t="s">
        <v>17</v>
      </c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>
        <v>45724</v>
      </c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>
        <v>45710</v>
      </c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27">
        <f t="shared" si="0"/>
        <v>2</v>
      </c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</row>
    <row r="6" spans="1:578" s="39" customFormat="1" x14ac:dyDescent="0.25">
      <c r="A6" s="16" t="s">
        <v>18</v>
      </c>
      <c r="B6" s="32" t="s">
        <v>19</v>
      </c>
      <c r="C6" s="156">
        <v>45660</v>
      </c>
      <c r="D6" s="157">
        <v>45588</v>
      </c>
      <c r="E6" s="157"/>
      <c r="F6" s="157"/>
      <c r="G6" s="157"/>
      <c r="H6" s="157"/>
      <c r="I6" s="157"/>
      <c r="J6" s="157"/>
      <c r="K6" s="157"/>
      <c r="L6" s="157"/>
      <c r="M6" s="157">
        <v>45682</v>
      </c>
      <c r="N6" s="157"/>
      <c r="O6" s="157"/>
      <c r="P6" s="157"/>
      <c r="Q6" s="157"/>
      <c r="R6" s="157"/>
      <c r="S6" s="157">
        <v>45724</v>
      </c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>
        <v>45584</v>
      </c>
      <c r="BF6" s="157"/>
      <c r="BG6" s="157">
        <v>45668</v>
      </c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30">
        <f t="shared" si="0"/>
        <v>6</v>
      </c>
    </row>
    <row r="7" spans="1:578" s="68" customFormat="1" x14ac:dyDescent="0.25">
      <c r="A7" s="19" t="s">
        <v>20</v>
      </c>
      <c r="B7" s="31" t="s">
        <v>21</v>
      </c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>
        <v>45721</v>
      </c>
      <c r="N7" s="159"/>
      <c r="O7" s="159"/>
      <c r="P7" s="159"/>
      <c r="Q7" s="159"/>
      <c r="R7" s="159"/>
      <c r="S7" s="159">
        <v>45724</v>
      </c>
      <c r="T7" s="159"/>
      <c r="U7" s="159"/>
      <c r="V7" s="159"/>
      <c r="W7" s="159"/>
      <c r="X7" s="159"/>
      <c r="Y7" s="159"/>
      <c r="Z7" s="159"/>
      <c r="AA7" s="159"/>
      <c r="AB7" s="159"/>
      <c r="AC7" s="159">
        <v>45714</v>
      </c>
      <c r="AD7" s="159"/>
      <c r="AE7" s="159"/>
      <c r="AF7" s="159"/>
      <c r="AG7" s="159">
        <v>45710</v>
      </c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>
        <v>45707</v>
      </c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27">
        <f t="shared" si="0"/>
        <v>5</v>
      </c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</row>
    <row r="8" spans="1:578" s="39" customFormat="1" x14ac:dyDescent="0.25">
      <c r="A8" s="16" t="s">
        <v>22</v>
      </c>
      <c r="B8" s="32" t="s">
        <v>23</v>
      </c>
      <c r="C8" s="156">
        <v>45660</v>
      </c>
      <c r="D8" s="157">
        <v>45588</v>
      </c>
      <c r="E8" s="157"/>
      <c r="F8" s="157"/>
      <c r="G8" s="157"/>
      <c r="H8" s="157"/>
      <c r="I8" s="157"/>
      <c r="J8" s="157"/>
      <c r="K8" s="157"/>
      <c r="L8" s="157"/>
      <c r="M8" s="157">
        <v>45682</v>
      </c>
      <c r="N8" s="157"/>
      <c r="O8" s="157"/>
      <c r="P8" s="157"/>
      <c r="Q8" s="157"/>
      <c r="R8" s="157"/>
      <c r="S8" s="157">
        <v>45724</v>
      </c>
      <c r="T8" s="157"/>
      <c r="U8" s="157"/>
      <c r="V8" s="157"/>
      <c r="W8" s="157"/>
      <c r="X8" s="157"/>
      <c r="Y8" s="157"/>
      <c r="Z8" s="157"/>
      <c r="AA8" s="157"/>
      <c r="AB8" s="157"/>
      <c r="AC8" s="157">
        <v>45714</v>
      </c>
      <c r="AD8" s="157"/>
      <c r="AE8" s="157"/>
      <c r="AF8" s="157"/>
      <c r="AG8" s="157">
        <v>45710</v>
      </c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>
        <v>45584</v>
      </c>
      <c r="BF8" s="157"/>
      <c r="BG8" s="157">
        <v>45668</v>
      </c>
      <c r="BH8" s="157"/>
      <c r="BI8" s="157"/>
      <c r="BJ8" s="157"/>
      <c r="BK8" s="157"/>
      <c r="BL8" s="157"/>
      <c r="BM8" s="157"/>
      <c r="BN8" s="157"/>
      <c r="BO8" s="157"/>
      <c r="BP8" s="157">
        <v>45595</v>
      </c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30">
        <f t="shared" si="0"/>
        <v>9</v>
      </c>
    </row>
    <row r="9" spans="1:578" s="68" customFormat="1" x14ac:dyDescent="0.25">
      <c r="A9" s="19" t="s">
        <v>24</v>
      </c>
      <c r="B9" s="31" t="s">
        <v>25</v>
      </c>
      <c r="C9" s="158"/>
      <c r="D9" s="159"/>
      <c r="E9" s="159"/>
      <c r="F9" s="159"/>
      <c r="G9" s="159"/>
      <c r="H9" s="159"/>
      <c r="I9" s="159"/>
      <c r="J9" s="159"/>
      <c r="K9" s="159"/>
      <c r="L9" s="159"/>
      <c r="M9" s="159">
        <v>45721</v>
      </c>
      <c r="N9" s="159"/>
      <c r="O9" s="159"/>
      <c r="P9" s="159"/>
      <c r="Q9" s="159"/>
      <c r="R9" s="159"/>
      <c r="S9" s="159">
        <v>45724</v>
      </c>
      <c r="T9" s="159"/>
      <c r="U9" s="159"/>
      <c r="V9" s="159"/>
      <c r="W9" s="159"/>
      <c r="X9" s="159"/>
      <c r="Y9" s="159"/>
      <c r="Z9" s="159"/>
      <c r="AA9" s="159"/>
      <c r="AB9" s="159"/>
      <c r="AC9" s="159">
        <v>45714</v>
      </c>
      <c r="AD9" s="159"/>
      <c r="AE9" s="159"/>
      <c r="AF9" s="159"/>
      <c r="AG9" s="159">
        <v>45710</v>
      </c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>
        <v>45584</v>
      </c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>
        <v>45707</v>
      </c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27">
        <f t="shared" si="0"/>
        <v>6</v>
      </c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QU9" s="39"/>
      <c r="QV9" s="39"/>
      <c r="QW9" s="39"/>
      <c r="QX9" s="39"/>
      <c r="QY9" s="39"/>
      <c r="QZ9" s="39"/>
      <c r="RA9" s="39"/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S9" s="39"/>
      <c r="RT9" s="39"/>
      <c r="RU9" s="39"/>
      <c r="RV9" s="39"/>
      <c r="RW9" s="39"/>
      <c r="RX9" s="39"/>
      <c r="RY9" s="39"/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Q9" s="39"/>
      <c r="SR9" s="39"/>
      <c r="SS9" s="39"/>
      <c r="ST9" s="39"/>
      <c r="SU9" s="39"/>
      <c r="SV9" s="39"/>
      <c r="SW9" s="39"/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O9" s="39"/>
      <c r="TP9" s="39"/>
      <c r="TQ9" s="39"/>
      <c r="TR9" s="39"/>
      <c r="TS9" s="39"/>
      <c r="TT9" s="39"/>
      <c r="TU9" s="39"/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M9" s="39"/>
      <c r="UN9" s="39"/>
      <c r="UO9" s="39"/>
      <c r="UP9" s="39"/>
      <c r="UQ9" s="39"/>
      <c r="UR9" s="39"/>
      <c r="US9" s="39"/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</row>
    <row r="10" spans="1:578" s="39" customFormat="1" x14ac:dyDescent="0.25">
      <c r="A10" s="16" t="s">
        <v>26</v>
      </c>
      <c r="B10" s="32" t="s">
        <v>27</v>
      </c>
      <c r="C10" s="156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30">
        <f t="shared" si="0"/>
        <v>0</v>
      </c>
    </row>
    <row r="11" spans="1:578" s="68" customFormat="1" x14ac:dyDescent="0.25">
      <c r="A11" s="19" t="s">
        <v>28</v>
      </c>
      <c r="B11" s="31" t="s">
        <v>29</v>
      </c>
      <c r="C11" s="158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27">
        <f t="shared" si="0"/>
        <v>0</v>
      </c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</row>
    <row r="12" spans="1:578" s="68" customFormat="1" x14ac:dyDescent="0.25">
      <c r="A12" s="16" t="s">
        <v>149</v>
      </c>
      <c r="B12" s="32" t="s">
        <v>31</v>
      </c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>
        <v>45724</v>
      </c>
      <c r="T12" s="157"/>
      <c r="U12" s="157"/>
      <c r="V12" s="157"/>
      <c r="W12" s="157"/>
      <c r="X12" s="157"/>
      <c r="Y12" s="157"/>
      <c r="Z12" s="157"/>
      <c r="AA12" s="157"/>
      <c r="AB12" s="157"/>
      <c r="AC12" s="157">
        <v>45714</v>
      </c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>
        <v>45707</v>
      </c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30">
        <f t="shared" si="0"/>
        <v>3</v>
      </c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</row>
    <row r="13" spans="1:578" s="68" customFormat="1" x14ac:dyDescent="0.25">
      <c r="A13" s="19" t="s">
        <v>32</v>
      </c>
      <c r="B13" s="31" t="s">
        <v>33</v>
      </c>
      <c r="C13" s="158">
        <v>45660</v>
      </c>
      <c r="D13" s="159">
        <v>45696</v>
      </c>
      <c r="E13" s="159"/>
      <c r="F13" s="159"/>
      <c r="G13" s="159"/>
      <c r="H13" s="159"/>
      <c r="I13" s="159"/>
      <c r="J13" s="159"/>
      <c r="K13" s="159"/>
      <c r="L13" s="159"/>
      <c r="M13" s="159">
        <v>45682</v>
      </c>
      <c r="N13" s="159"/>
      <c r="O13" s="159"/>
      <c r="P13" s="159"/>
      <c r="Q13" s="159"/>
      <c r="R13" s="159"/>
      <c r="S13" s="159">
        <v>45724</v>
      </c>
      <c r="T13" s="159"/>
      <c r="U13" s="159"/>
      <c r="V13" s="159"/>
      <c r="W13" s="159"/>
      <c r="X13" s="159"/>
      <c r="Y13" s="159"/>
      <c r="Z13" s="159"/>
      <c r="AA13" s="159"/>
      <c r="AB13" s="159"/>
      <c r="AC13" s="159">
        <v>45714</v>
      </c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27">
        <f t="shared" si="0"/>
        <v>5</v>
      </c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</row>
    <row r="14" spans="1:578" s="68" customFormat="1" x14ac:dyDescent="0.25">
      <c r="A14" s="16" t="s">
        <v>34</v>
      </c>
      <c r="B14" s="32" t="s">
        <v>35</v>
      </c>
      <c r="C14" s="156"/>
      <c r="D14" s="157"/>
      <c r="E14" s="157"/>
      <c r="F14" s="157"/>
      <c r="G14" s="157"/>
      <c r="H14" s="157"/>
      <c r="I14" s="157"/>
      <c r="J14" s="157"/>
      <c r="K14" s="157"/>
      <c r="L14" s="157"/>
      <c r="M14" s="157">
        <v>45721</v>
      </c>
      <c r="N14" s="157"/>
      <c r="O14" s="157"/>
      <c r="P14" s="157"/>
      <c r="Q14" s="157"/>
      <c r="R14" s="157"/>
      <c r="S14" s="157">
        <v>45724</v>
      </c>
      <c r="T14" s="157"/>
      <c r="U14" s="157"/>
      <c r="V14" s="157"/>
      <c r="W14" s="157"/>
      <c r="X14" s="157"/>
      <c r="Y14" s="157"/>
      <c r="Z14" s="157"/>
      <c r="AA14" s="157"/>
      <c r="AB14" s="157"/>
      <c r="AC14" s="157">
        <v>45714</v>
      </c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>
        <v>45584</v>
      </c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>
        <v>45602</v>
      </c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30">
        <f t="shared" si="0"/>
        <v>5</v>
      </c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</row>
    <row r="15" spans="1:578" s="68" customFormat="1" x14ac:dyDescent="0.25">
      <c r="A15" s="19" t="s">
        <v>36</v>
      </c>
      <c r="B15" s="31" t="s">
        <v>37</v>
      </c>
      <c r="C15" s="158"/>
      <c r="D15" s="159"/>
      <c r="E15" s="159"/>
      <c r="F15" s="159"/>
      <c r="G15" s="159"/>
      <c r="H15" s="159"/>
      <c r="I15" s="159"/>
      <c r="J15" s="159"/>
      <c r="K15" s="159"/>
      <c r="L15" s="159"/>
      <c r="M15" s="159">
        <v>45721</v>
      </c>
      <c r="N15" s="159"/>
      <c r="O15" s="159"/>
      <c r="P15" s="159"/>
      <c r="Q15" s="159"/>
      <c r="R15" s="159"/>
      <c r="S15" s="159">
        <v>45724</v>
      </c>
      <c r="T15" s="159"/>
      <c r="U15" s="159"/>
      <c r="V15" s="159"/>
      <c r="W15" s="159"/>
      <c r="X15" s="159"/>
      <c r="Y15" s="159"/>
      <c r="Z15" s="159"/>
      <c r="AA15" s="159"/>
      <c r="AB15" s="159"/>
      <c r="AC15" s="159">
        <v>45714</v>
      </c>
      <c r="AD15" s="159"/>
      <c r="AE15" s="159"/>
      <c r="AF15" s="159"/>
      <c r="AG15" s="159">
        <v>45719</v>
      </c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>
        <v>45707</v>
      </c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27">
        <f t="shared" si="0"/>
        <v>5</v>
      </c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</row>
    <row r="16" spans="1:578" s="68" customFormat="1" x14ac:dyDescent="0.25">
      <c r="A16" s="16" t="s">
        <v>38</v>
      </c>
      <c r="B16" s="32" t="s">
        <v>39</v>
      </c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>
        <v>45724</v>
      </c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30">
        <f t="shared" si="0"/>
        <v>1</v>
      </c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</row>
    <row r="17" spans="1:578" s="68" customFormat="1" x14ac:dyDescent="0.25">
      <c r="A17" s="19" t="s">
        <v>40</v>
      </c>
      <c r="B17" s="31" t="s">
        <v>41</v>
      </c>
      <c r="C17" s="158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>
        <v>45714</v>
      </c>
      <c r="AD17" s="159"/>
      <c r="AE17" s="159"/>
      <c r="AF17" s="159"/>
      <c r="AG17" s="159">
        <v>45710</v>
      </c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>
        <v>45584</v>
      </c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>
        <v>45602</v>
      </c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27">
        <f t="shared" si="0"/>
        <v>4</v>
      </c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</row>
    <row r="18" spans="1:578" s="68" customFormat="1" x14ac:dyDescent="0.25">
      <c r="A18" s="16" t="s">
        <v>42</v>
      </c>
      <c r="B18" s="32" t="s">
        <v>35</v>
      </c>
      <c r="C18" s="156">
        <v>45660</v>
      </c>
      <c r="D18" s="157">
        <v>45588</v>
      </c>
      <c r="E18" s="157"/>
      <c r="F18" s="157"/>
      <c r="G18" s="157"/>
      <c r="H18" s="157"/>
      <c r="I18" s="157"/>
      <c r="J18" s="157"/>
      <c r="K18" s="157"/>
      <c r="L18" s="157"/>
      <c r="M18" s="157">
        <v>45682</v>
      </c>
      <c r="N18" s="157"/>
      <c r="O18" s="157"/>
      <c r="P18" s="157"/>
      <c r="Q18" s="157"/>
      <c r="R18" s="157"/>
      <c r="S18" s="157">
        <v>45724</v>
      </c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>
        <v>45584</v>
      </c>
      <c r="BF18" s="157"/>
      <c r="BG18" s="157">
        <v>45668</v>
      </c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30">
        <f t="shared" si="0"/>
        <v>6</v>
      </c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</row>
    <row r="19" spans="1:578" s="68" customFormat="1" x14ac:dyDescent="0.25">
      <c r="A19" s="19" t="s">
        <v>43</v>
      </c>
      <c r="B19" s="31" t="s">
        <v>44</v>
      </c>
      <c r="C19" s="158"/>
      <c r="D19" s="159">
        <v>45696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>
        <v>45724</v>
      </c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>
        <v>45602</v>
      </c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27">
        <f t="shared" si="0"/>
        <v>3</v>
      </c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</row>
    <row r="20" spans="1:578" s="68" customFormat="1" x14ac:dyDescent="0.25">
      <c r="A20" s="16" t="s">
        <v>45</v>
      </c>
      <c r="B20" s="32" t="s">
        <v>46</v>
      </c>
      <c r="C20" s="156">
        <v>45605</v>
      </c>
      <c r="D20" s="157"/>
      <c r="E20" s="157"/>
      <c r="F20" s="157"/>
      <c r="G20" s="157">
        <v>45612</v>
      </c>
      <c r="H20" s="157"/>
      <c r="I20" s="157"/>
      <c r="J20" s="157"/>
      <c r="K20" s="157">
        <v>45601</v>
      </c>
      <c r="L20" s="157"/>
      <c r="M20" s="157">
        <v>45616</v>
      </c>
      <c r="N20" s="157"/>
      <c r="O20" s="157"/>
      <c r="P20" s="157"/>
      <c r="Q20" s="157"/>
      <c r="R20" s="157"/>
      <c r="S20" s="157"/>
      <c r="T20" s="157">
        <v>45630</v>
      </c>
      <c r="U20" s="157">
        <v>45702</v>
      </c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>
        <v>45710</v>
      </c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>
        <v>45707</v>
      </c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30">
        <f t="shared" si="0"/>
        <v>8</v>
      </c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</row>
    <row r="21" spans="1:578" s="68" customFormat="1" x14ac:dyDescent="0.25">
      <c r="A21" s="19" t="s">
        <v>47</v>
      </c>
      <c r="B21" s="31" t="s">
        <v>48</v>
      </c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27">
        <f t="shared" si="0"/>
        <v>0</v>
      </c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</row>
    <row r="22" spans="1:578" s="68" customFormat="1" x14ac:dyDescent="0.25">
      <c r="A22" s="16" t="s">
        <v>49</v>
      </c>
      <c r="B22" s="32" t="s">
        <v>25</v>
      </c>
      <c r="C22" s="15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30">
        <f t="shared" si="0"/>
        <v>0</v>
      </c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</row>
    <row r="23" spans="1:578" s="68" customFormat="1" x14ac:dyDescent="0.25">
      <c r="A23" s="19" t="s">
        <v>50</v>
      </c>
      <c r="B23" s="31" t="s">
        <v>48</v>
      </c>
      <c r="C23" s="158"/>
      <c r="D23" s="159"/>
      <c r="E23" s="159"/>
      <c r="F23" s="159"/>
      <c r="G23" s="159"/>
      <c r="H23" s="159"/>
      <c r="I23" s="159"/>
      <c r="J23" s="159"/>
      <c r="K23" s="159"/>
      <c r="L23" s="159"/>
      <c r="M23" s="159">
        <v>45721</v>
      </c>
      <c r="N23" s="159"/>
      <c r="O23" s="159"/>
      <c r="P23" s="159"/>
      <c r="Q23" s="159"/>
      <c r="R23" s="159"/>
      <c r="S23" s="159">
        <v>45724</v>
      </c>
      <c r="T23" s="159"/>
      <c r="U23" s="159"/>
      <c r="V23" s="159"/>
      <c r="W23" s="159"/>
      <c r="X23" s="159"/>
      <c r="Y23" s="159"/>
      <c r="Z23" s="159"/>
      <c r="AA23" s="159"/>
      <c r="AB23" s="159"/>
      <c r="AC23" s="159">
        <v>45714</v>
      </c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>
        <v>45707</v>
      </c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27">
        <f t="shared" si="0"/>
        <v>4</v>
      </c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</row>
    <row r="24" spans="1:578" s="68" customFormat="1" x14ac:dyDescent="0.25">
      <c r="A24" s="16" t="s">
        <v>51</v>
      </c>
      <c r="B24" s="32" t="s">
        <v>52</v>
      </c>
      <c r="C24" s="156"/>
      <c r="D24" s="157"/>
      <c r="E24" s="157"/>
      <c r="F24" s="157"/>
      <c r="G24" s="157"/>
      <c r="H24" s="157"/>
      <c r="I24" s="157"/>
      <c r="J24" s="157"/>
      <c r="K24" s="157"/>
      <c r="L24" s="157"/>
      <c r="M24" s="157">
        <v>45721</v>
      </c>
      <c r="N24" s="157"/>
      <c r="O24" s="157"/>
      <c r="P24" s="157"/>
      <c r="Q24" s="157"/>
      <c r="R24" s="157"/>
      <c r="S24" s="157">
        <v>45724</v>
      </c>
      <c r="T24" s="157"/>
      <c r="U24" s="157"/>
      <c r="V24" s="157"/>
      <c r="W24" s="157"/>
      <c r="X24" s="157"/>
      <c r="Y24" s="157"/>
      <c r="Z24" s="157"/>
      <c r="AA24" s="157"/>
      <c r="AB24" s="157"/>
      <c r="AC24" s="157">
        <v>45714</v>
      </c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>
        <v>45707</v>
      </c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30">
        <f t="shared" si="0"/>
        <v>4</v>
      </c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</row>
    <row r="25" spans="1:578" s="68" customFormat="1" x14ac:dyDescent="0.25">
      <c r="A25" s="19" t="s">
        <v>53</v>
      </c>
      <c r="B25" s="31" t="s">
        <v>54</v>
      </c>
      <c r="C25" s="158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>
        <v>45724</v>
      </c>
      <c r="T25" s="159"/>
      <c r="U25" s="159"/>
      <c r="V25" s="159"/>
      <c r="W25" s="159"/>
      <c r="X25" s="159"/>
      <c r="Y25" s="159"/>
      <c r="Z25" s="159"/>
      <c r="AA25" s="159"/>
      <c r="AB25" s="159"/>
      <c r="AC25" s="159">
        <v>45714</v>
      </c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>
        <v>45696</v>
      </c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>
        <v>45707</v>
      </c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27">
        <f t="shared" si="0"/>
        <v>4</v>
      </c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</row>
    <row r="26" spans="1:578" s="39" customFormat="1" x14ac:dyDescent="0.25">
      <c r="A26" s="16" t="s">
        <v>55</v>
      </c>
      <c r="B26" s="32" t="s">
        <v>56</v>
      </c>
      <c r="C26" s="156">
        <v>45660</v>
      </c>
      <c r="D26" s="157">
        <v>45588</v>
      </c>
      <c r="E26" s="157"/>
      <c r="F26" s="157"/>
      <c r="G26" s="157"/>
      <c r="H26" s="157"/>
      <c r="I26" s="157"/>
      <c r="J26" s="157"/>
      <c r="K26" s="157"/>
      <c r="L26" s="157"/>
      <c r="M26" s="157">
        <v>45682</v>
      </c>
      <c r="N26" s="157"/>
      <c r="O26" s="157"/>
      <c r="P26" s="157"/>
      <c r="Q26" s="157"/>
      <c r="R26" s="157"/>
      <c r="S26" s="157">
        <v>45724</v>
      </c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>
        <v>45584</v>
      </c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>
        <v>45602</v>
      </c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30">
        <f t="shared" si="0"/>
        <v>6</v>
      </c>
    </row>
    <row r="27" spans="1:578" s="68" customFormat="1" x14ac:dyDescent="0.25">
      <c r="A27" s="19" t="s">
        <v>57</v>
      </c>
      <c r="B27" s="31" t="s">
        <v>58</v>
      </c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27">
        <f t="shared" si="0"/>
        <v>0</v>
      </c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</row>
    <row r="28" spans="1:578" s="39" customFormat="1" x14ac:dyDescent="0.25">
      <c r="A28" s="16" t="s">
        <v>59</v>
      </c>
      <c r="B28" s="32" t="s">
        <v>19</v>
      </c>
      <c r="C28" s="156">
        <v>45660</v>
      </c>
      <c r="D28" s="157">
        <v>45588</v>
      </c>
      <c r="E28" s="157"/>
      <c r="F28" s="157"/>
      <c r="G28" s="157"/>
      <c r="H28" s="157"/>
      <c r="I28" s="157"/>
      <c r="J28" s="157"/>
      <c r="K28" s="157"/>
      <c r="L28" s="157"/>
      <c r="M28" s="157">
        <v>45682</v>
      </c>
      <c r="N28" s="157"/>
      <c r="O28" s="157"/>
      <c r="P28" s="157"/>
      <c r="Q28" s="157"/>
      <c r="R28" s="157"/>
      <c r="S28" s="157">
        <v>45724</v>
      </c>
      <c r="T28" s="157"/>
      <c r="U28" s="157"/>
      <c r="V28" s="157"/>
      <c r="W28" s="157"/>
      <c r="X28" s="157"/>
      <c r="Y28" s="157"/>
      <c r="Z28" s="157"/>
      <c r="AA28" s="157"/>
      <c r="AB28" s="157"/>
      <c r="AC28" s="157">
        <v>45714</v>
      </c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>
        <v>45584</v>
      </c>
      <c r="BF28" s="157"/>
      <c r="BG28" s="157">
        <v>45668</v>
      </c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30">
        <f t="shared" si="0"/>
        <v>7</v>
      </c>
    </row>
    <row r="29" spans="1:578" s="68" customFormat="1" x14ac:dyDescent="0.25">
      <c r="A29" s="19" t="s">
        <v>60</v>
      </c>
      <c r="B29" s="31" t="s">
        <v>61</v>
      </c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59">
        <v>45721</v>
      </c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>
        <v>45710</v>
      </c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27">
        <f t="shared" si="0"/>
        <v>2</v>
      </c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</row>
    <row r="30" spans="1:578" s="39" customFormat="1" x14ac:dyDescent="0.25">
      <c r="A30" s="16" t="s">
        <v>60</v>
      </c>
      <c r="B30" s="32" t="s">
        <v>62</v>
      </c>
      <c r="C30" s="156"/>
      <c r="D30" s="157"/>
      <c r="E30" s="157"/>
      <c r="F30" s="157"/>
      <c r="G30" s="157"/>
      <c r="H30" s="157"/>
      <c r="I30" s="157"/>
      <c r="J30" s="157"/>
      <c r="K30" s="157"/>
      <c r="L30" s="157"/>
      <c r="M30" s="157">
        <v>45721</v>
      </c>
      <c r="N30" s="157"/>
      <c r="O30" s="157"/>
      <c r="P30" s="157"/>
      <c r="Q30" s="157"/>
      <c r="R30" s="157"/>
      <c r="S30" s="157">
        <v>45724</v>
      </c>
      <c r="T30" s="157"/>
      <c r="U30" s="157"/>
      <c r="V30" s="157"/>
      <c r="W30" s="157"/>
      <c r="X30" s="157"/>
      <c r="Y30" s="157"/>
      <c r="Z30" s="157"/>
      <c r="AA30" s="157"/>
      <c r="AB30" s="157"/>
      <c r="AC30" s="157">
        <v>45714</v>
      </c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>
        <v>45707</v>
      </c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30">
        <f t="shared" si="0"/>
        <v>4</v>
      </c>
    </row>
    <row r="31" spans="1:578" s="68" customFormat="1" x14ac:dyDescent="0.25">
      <c r="A31" s="19" t="s">
        <v>63</v>
      </c>
      <c r="B31" s="31" t="s">
        <v>64</v>
      </c>
      <c r="C31" s="158"/>
      <c r="D31" s="159"/>
      <c r="E31" s="159"/>
      <c r="F31" s="159"/>
      <c r="G31" s="159"/>
      <c r="H31" s="159"/>
      <c r="I31" s="159"/>
      <c r="J31" s="159"/>
      <c r="K31" s="159"/>
      <c r="L31" s="159"/>
      <c r="M31" s="159">
        <v>45721</v>
      </c>
      <c r="N31" s="159"/>
      <c r="O31" s="159"/>
      <c r="P31" s="159"/>
      <c r="Q31" s="159"/>
      <c r="R31" s="159"/>
      <c r="S31" s="159">
        <v>45724</v>
      </c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>
        <v>45707</v>
      </c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27">
        <f t="shared" si="0"/>
        <v>3</v>
      </c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</row>
    <row r="32" spans="1:578" s="39" customFormat="1" x14ac:dyDescent="0.25">
      <c r="A32" s="16" t="s">
        <v>63</v>
      </c>
      <c r="B32" s="32" t="s">
        <v>65</v>
      </c>
      <c r="C32" s="156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30">
        <f t="shared" si="0"/>
        <v>0</v>
      </c>
    </row>
    <row r="33" spans="1:578" s="68" customFormat="1" x14ac:dyDescent="0.25">
      <c r="A33" s="19" t="s">
        <v>63</v>
      </c>
      <c r="B33" s="31" t="s">
        <v>66</v>
      </c>
      <c r="C33" s="158"/>
      <c r="D33" s="159"/>
      <c r="E33" s="159"/>
      <c r="F33" s="159"/>
      <c r="G33" s="159"/>
      <c r="H33" s="159"/>
      <c r="I33" s="159"/>
      <c r="J33" s="159"/>
      <c r="K33" s="159"/>
      <c r="L33" s="159"/>
      <c r="M33" s="159">
        <v>45721</v>
      </c>
      <c r="N33" s="159"/>
      <c r="O33" s="159"/>
      <c r="P33" s="159"/>
      <c r="Q33" s="159"/>
      <c r="R33" s="159"/>
      <c r="S33" s="159">
        <v>45724</v>
      </c>
      <c r="T33" s="159"/>
      <c r="U33" s="159"/>
      <c r="V33" s="159"/>
      <c r="W33" s="159"/>
      <c r="X33" s="159"/>
      <c r="Y33" s="159"/>
      <c r="Z33" s="159"/>
      <c r="AA33" s="159"/>
      <c r="AB33" s="159"/>
      <c r="AC33" s="159">
        <v>45714</v>
      </c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27">
        <f t="shared" si="0"/>
        <v>3</v>
      </c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</row>
    <row r="34" spans="1:578" s="68" customFormat="1" x14ac:dyDescent="0.25">
      <c r="A34" s="16" t="s">
        <v>67</v>
      </c>
      <c r="B34" s="32" t="s">
        <v>68</v>
      </c>
      <c r="C34" s="156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30">
        <f t="shared" si="0"/>
        <v>0</v>
      </c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</row>
    <row r="35" spans="1:578" s="68" customFormat="1" x14ac:dyDescent="0.25">
      <c r="A35" s="19" t="s">
        <v>69</v>
      </c>
      <c r="B35" s="31" t="s">
        <v>70</v>
      </c>
      <c r="C35" s="158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27">
        <f t="shared" si="0"/>
        <v>0</v>
      </c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</row>
    <row r="36" spans="1:578" s="68" customFormat="1" ht="15.75" thickBot="1" x14ac:dyDescent="0.3">
      <c r="A36" s="25" t="s">
        <v>71</v>
      </c>
      <c r="B36" s="91" t="s">
        <v>72</v>
      </c>
      <c r="C36" s="160">
        <v>45605</v>
      </c>
      <c r="D36" s="161"/>
      <c r="E36" s="161"/>
      <c r="F36" s="161"/>
      <c r="G36" s="161">
        <v>45612</v>
      </c>
      <c r="H36" s="161"/>
      <c r="I36" s="161"/>
      <c r="J36" s="161"/>
      <c r="K36" s="161">
        <v>45601</v>
      </c>
      <c r="L36" s="161"/>
      <c r="M36" s="161">
        <v>45616</v>
      </c>
      <c r="N36" s="161"/>
      <c r="O36" s="161"/>
      <c r="P36" s="161"/>
      <c r="Q36" s="161"/>
      <c r="R36" s="161"/>
      <c r="S36" s="161"/>
      <c r="T36" s="161">
        <v>45630</v>
      </c>
      <c r="U36" s="161">
        <v>45702</v>
      </c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>
        <v>45707</v>
      </c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30">
        <f t="shared" si="0"/>
        <v>7</v>
      </c>
      <c r="CI36" s="6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</row>
    <row r="37" spans="1:578" ht="15.75" thickBot="1" x14ac:dyDescent="0.3">
      <c r="A37" s="62" t="s">
        <v>73</v>
      </c>
      <c r="B37" s="63"/>
      <c r="C37" s="65">
        <f t="shared" ref="C37:AH37" si="1">COUNTA(C3:C36)</f>
        <v>8</v>
      </c>
      <c r="D37" s="66">
        <f t="shared" si="1"/>
        <v>7</v>
      </c>
      <c r="E37" s="66">
        <f t="shared" si="1"/>
        <v>0</v>
      </c>
      <c r="F37" s="66">
        <f t="shared" si="1"/>
        <v>0</v>
      </c>
      <c r="G37" s="66">
        <f t="shared" si="1"/>
        <v>2</v>
      </c>
      <c r="H37" s="66">
        <f t="shared" si="1"/>
        <v>0</v>
      </c>
      <c r="I37" s="66">
        <f t="shared" si="1"/>
        <v>0</v>
      </c>
      <c r="J37" s="66">
        <f t="shared" si="1"/>
        <v>0</v>
      </c>
      <c r="K37" s="66">
        <f t="shared" si="1"/>
        <v>2</v>
      </c>
      <c r="L37" s="66">
        <f t="shared" si="1"/>
        <v>0</v>
      </c>
      <c r="M37" s="66">
        <f t="shared" si="1"/>
        <v>18</v>
      </c>
      <c r="N37" s="66">
        <f t="shared" si="1"/>
        <v>0</v>
      </c>
      <c r="O37" s="66">
        <f t="shared" si="1"/>
        <v>0</v>
      </c>
      <c r="P37" s="66">
        <f t="shared" si="1"/>
        <v>0</v>
      </c>
      <c r="Q37" s="66">
        <f t="shared" si="1"/>
        <v>0</v>
      </c>
      <c r="R37" s="66">
        <f t="shared" si="1"/>
        <v>0</v>
      </c>
      <c r="S37" s="66">
        <f t="shared" si="1"/>
        <v>20</v>
      </c>
      <c r="T37" s="66">
        <f t="shared" si="1"/>
        <v>2</v>
      </c>
      <c r="U37" s="66">
        <f t="shared" si="1"/>
        <v>2</v>
      </c>
      <c r="V37" s="66">
        <f t="shared" si="1"/>
        <v>0</v>
      </c>
      <c r="W37" s="66">
        <f t="shared" si="1"/>
        <v>0</v>
      </c>
      <c r="X37" s="66">
        <f t="shared" si="1"/>
        <v>0</v>
      </c>
      <c r="Y37" s="66">
        <f t="shared" si="1"/>
        <v>0</v>
      </c>
      <c r="Z37" s="66">
        <f t="shared" si="1"/>
        <v>0</v>
      </c>
      <c r="AA37" s="66">
        <f t="shared" si="1"/>
        <v>0</v>
      </c>
      <c r="AB37" s="66">
        <f t="shared" si="1"/>
        <v>0</v>
      </c>
      <c r="AC37" s="66">
        <f t="shared" si="1"/>
        <v>14</v>
      </c>
      <c r="AD37" s="66">
        <f t="shared" si="1"/>
        <v>0</v>
      </c>
      <c r="AE37" s="66">
        <f t="shared" si="1"/>
        <v>0</v>
      </c>
      <c r="AF37" s="66">
        <f t="shared" si="1"/>
        <v>0</v>
      </c>
      <c r="AG37" s="66">
        <f t="shared" si="1"/>
        <v>8</v>
      </c>
      <c r="AH37" s="66">
        <f t="shared" si="1"/>
        <v>0</v>
      </c>
      <c r="AI37" s="66">
        <f t="shared" ref="AI37:BN37" si="2">COUNTA(AI3:AI36)</f>
        <v>0</v>
      </c>
      <c r="AJ37" s="66">
        <f t="shared" si="2"/>
        <v>0</v>
      </c>
      <c r="AK37" s="66">
        <f t="shared" si="2"/>
        <v>0</v>
      </c>
      <c r="AL37" s="66">
        <f t="shared" si="2"/>
        <v>0</v>
      </c>
      <c r="AM37" s="66">
        <f t="shared" si="2"/>
        <v>0</v>
      </c>
      <c r="AN37" s="66">
        <f t="shared" si="2"/>
        <v>0</v>
      </c>
      <c r="AO37" s="66">
        <f t="shared" si="2"/>
        <v>0</v>
      </c>
      <c r="AP37" s="66">
        <f t="shared" si="2"/>
        <v>0</v>
      </c>
      <c r="AQ37" s="66">
        <f t="shared" si="2"/>
        <v>0</v>
      </c>
      <c r="AR37" s="66">
        <f t="shared" si="2"/>
        <v>0</v>
      </c>
      <c r="AS37" s="66">
        <f t="shared" si="2"/>
        <v>0</v>
      </c>
      <c r="AT37" s="66">
        <f t="shared" si="2"/>
        <v>0</v>
      </c>
      <c r="AU37" s="66">
        <f t="shared" si="2"/>
        <v>0</v>
      </c>
      <c r="AV37" s="66">
        <f t="shared" si="2"/>
        <v>0</v>
      </c>
      <c r="AW37" s="66">
        <f t="shared" si="2"/>
        <v>0</v>
      </c>
      <c r="AX37" s="66">
        <f t="shared" si="2"/>
        <v>0</v>
      </c>
      <c r="AY37" s="66">
        <f t="shared" si="2"/>
        <v>0</v>
      </c>
      <c r="AZ37" s="66">
        <f t="shared" si="2"/>
        <v>1</v>
      </c>
      <c r="BA37" s="66">
        <f t="shared" si="2"/>
        <v>0</v>
      </c>
      <c r="BB37" s="66">
        <f t="shared" si="2"/>
        <v>0</v>
      </c>
      <c r="BC37" s="66">
        <f t="shared" si="2"/>
        <v>0</v>
      </c>
      <c r="BD37" s="66">
        <f t="shared" si="2"/>
        <v>0</v>
      </c>
      <c r="BE37" s="66">
        <f t="shared" si="2"/>
        <v>8</v>
      </c>
      <c r="BF37" s="66">
        <f t="shared" si="2"/>
        <v>0</v>
      </c>
      <c r="BG37" s="66">
        <f t="shared" si="2"/>
        <v>4</v>
      </c>
      <c r="BH37" s="66">
        <f t="shared" si="2"/>
        <v>0</v>
      </c>
      <c r="BI37" s="66">
        <f t="shared" si="2"/>
        <v>0</v>
      </c>
      <c r="BJ37" s="66">
        <f t="shared" si="2"/>
        <v>0</v>
      </c>
      <c r="BK37" s="66">
        <f t="shared" si="2"/>
        <v>0</v>
      </c>
      <c r="BL37" s="66">
        <f t="shared" si="2"/>
        <v>0</v>
      </c>
      <c r="BM37" s="66">
        <f t="shared" si="2"/>
        <v>0</v>
      </c>
      <c r="BN37" s="66">
        <f t="shared" si="2"/>
        <v>0</v>
      </c>
      <c r="BO37" s="66">
        <f t="shared" ref="BO37:CT37" si="3">COUNTA(BO3:BO36)</f>
        <v>0</v>
      </c>
      <c r="BP37" s="66">
        <f t="shared" si="3"/>
        <v>1</v>
      </c>
      <c r="BQ37" s="66">
        <f t="shared" si="3"/>
        <v>2</v>
      </c>
      <c r="BR37" s="66">
        <f t="shared" si="3"/>
        <v>0</v>
      </c>
      <c r="BS37" s="66">
        <f t="shared" si="3"/>
        <v>0</v>
      </c>
      <c r="BT37" s="66">
        <f t="shared" si="3"/>
        <v>0</v>
      </c>
      <c r="BU37" s="66">
        <f t="shared" si="3"/>
        <v>13</v>
      </c>
      <c r="BV37" s="66">
        <f t="shared" si="3"/>
        <v>0</v>
      </c>
      <c r="BW37" s="66">
        <f t="shared" si="3"/>
        <v>0</v>
      </c>
      <c r="BX37" s="66">
        <f t="shared" si="3"/>
        <v>0</v>
      </c>
      <c r="BY37" s="66">
        <f t="shared" si="3"/>
        <v>0</v>
      </c>
      <c r="BZ37" s="66">
        <f t="shared" si="3"/>
        <v>0</v>
      </c>
      <c r="CA37" s="66">
        <f t="shared" si="3"/>
        <v>0</v>
      </c>
      <c r="CB37" s="66">
        <f t="shared" si="3"/>
        <v>0</v>
      </c>
      <c r="CC37" s="66">
        <f t="shared" si="3"/>
        <v>0</v>
      </c>
      <c r="CD37" s="66">
        <f t="shared" si="3"/>
        <v>0</v>
      </c>
      <c r="CE37" s="66">
        <f t="shared" ref="CE37" si="4">COUNTA(CE3:CE36)</f>
        <v>0</v>
      </c>
      <c r="CF37" s="66">
        <f>COUNTA(CF3:CF36)</f>
        <v>0</v>
      </c>
      <c r="CG37" s="67">
        <f>COUNTA(CG3:CG36)</f>
        <v>0</v>
      </c>
      <c r="CH37" s="64" t="s">
        <v>74</v>
      </c>
    </row>
    <row r="42" spans="1:578" x14ac:dyDescent="0.25">
      <c r="AY42" s="39"/>
    </row>
  </sheetData>
  <sheetProtection algorithmName="SHA-512" hashValue="Ox5ihcyRToQuKvJWOok1wtu/sXJGddJuuNaJUBXkUGvGsAtFv8ou1QVP0LCcOfvXCuT88UYNdmS8siyQDarRjA==" saltValue="HA4IZ7bDBVeispztRd7z8Q==" spinCount="100000" sheet="1" objects="1" scenarios="1" selectLockedCells="1"/>
  <protectedRanges>
    <protectedRange sqref="C1:CG1" name="Plage1"/>
  </protectedRanges>
  <sortState xmlns:xlrd2="http://schemas.microsoft.com/office/spreadsheetml/2017/richdata2" columnSort="1" ref="C1:AZ36">
    <sortCondition ref="C2:AZ2"/>
  </sortState>
  <mergeCells count="85">
    <mergeCell ref="L1:L2"/>
    <mergeCell ref="M1:M2"/>
    <mergeCell ref="N1:N2"/>
    <mergeCell ref="O1:O2"/>
    <mergeCell ref="G1:G2"/>
    <mergeCell ref="H1:H2"/>
    <mergeCell ref="I1:I2"/>
    <mergeCell ref="J1:J2"/>
    <mergeCell ref="K1:K2"/>
    <mergeCell ref="A1:B1"/>
    <mergeCell ref="C1:C2"/>
    <mergeCell ref="D1:D2"/>
    <mergeCell ref="E1:E2"/>
    <mergeCell ref="F1:F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K1:BK2"/>
    <mergeCell ref="BL1:BL2"/>
    <mergeCell ref="BM1:BM2"/>
    <mergeCell ref="CH1:CH2"/>
    <mergeCell ref="CG1:CG2"/>
    <mergeCell ref="BQ1:BQ2"/>
    <mergeCell ref="BR1:BR2"/>
    <mergeCell ref="BS1:BS2"/>
    <mergeCell ref="BT1:BT2"/>
    <mergeCell ref="BU1:BU2"/>
    <mergeCell ref="BX1:BX2"/>
    <mergeCell ref="CF1:CF2"/>
    <mergeCell ref="CD1:CD2"/>
    <mergeCell ref="CE1:CE2"/>
    <mergeCell ref="CC1:CC2"/>
    <mergeCell ref="BV1:BV2"/>
    <mergeCell ref="BY1:BY2"/>
    <mergeCell ref="BZ1:BZ2"/>
    <mergeCell ref="BW1:BW2"/>
    <mergeCell ref="CB1:CB2"/>
    <mergeCell ref="CA1:CA2"/>
    <mergeCell ref="BN1:BN2"/>
    <mergeCell ref="BP1:BP2"/>
    <mergeCell ref="BO1:BO2"/>
  </mergeCells>
  <dataValidations count="1">
    <dataValidation type="date" allowBlank="1" showInputMessage="1" showErrorMessage="1" errorTitle="Format Jour/Mois/Année" error="Exemple: 30/08/2025 pour 30 Août 2025" promptTitle="Format Jour/Mois/Année" prompt="Exemple: 30/08/2025 pour 30 Août 2025" sqref="C3:CG36" xr:uid="{0ADE94A8-833B-47B2-A09A-6FCE03990FC2}">
      <formula1>45566</formula1>
      <formula2>45930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F582-74A8-4CC7-8395-9AC5A1F5F974}">
  <dimension ref="A1:RM34"/>
  <sheetViews>
    <sheetView zoomScaleNormal="100" workbookViewId="0">
      <pane ySplit="3" topLeftCell="A4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4"/>
    <col min="2" max="2" width="12.42578125" style="4" customWidth="1"/>
    <col min="3" max="3" width="13.7109375" style="3" customWidth="1"/>
    <col min="4" max="4" width="11" style="24" customWidth="1"/>
    <col min="5" max="5" width="11.42578125" style="3" customWidth="1"/>
    <col min="6" max="6" width="12.5703125" style="3" customWidth="1"/>
    <col min="7" max="8" width="13.7109375" style="4" customWidth="1"/>
    <col min="9" max="9" width="11.42578125" style="22"/>
    <col min="10" max="11" width="11.42578125" style="3"/>
    <col min="12" max="13" width="11.28515625" style="4" customWidth="1"/>
    <col min="14" max="14" width="12" style="4" customWidth="1"/>
    <col min="15" max="481" width="11.42578125" style="22"/>
    <col min="482" max="16384" width="11.42578125" style="4"/>
  </cols>
  <sheetData>
    <row r="1" spans="1:481" ht="28.5" customHeight="1" x14ac:dyDescent="0.25">
      <c r="A1" s="128" t="s">
        <v>150</v>
      </c>
      <c r="B1" s="129"/>
      <c r="C1" s="129"/>
    </row>
    <row r="2" spans="1:481" ht="30.75" customHeight="1" x14ac:dyDescent="0.25">
      <c r="A2" s="122" t="s">
        <v>151</v>
      </c>
      <c r="B2" s="123"/>
      <c r="C2" s="124"/>
      <c r="D2" s="76"/>
      <c r="E2" s="125" t="s">
        <v>75</v>
      </c>
      <c r="F2" s="126"/>
      <c r="G2" s="127"/>
      <c r="H2" s="35" t="s">
        <v>152</v>
      </c>
      <c r="J2" s="130" t="s">
        <v>153</v>
      </c>
      <c r="K2" s="131"/>
      <c r="L2" s="131"/>
      <c r="M2" s="131"/>
      <c r="N2" s="50" t="s">
        <v>152</v>
      </c>
    </row>
    <row r="3" spans="1:481" ht="15" customHeight="1" x14ac:dyDescent="0.25">
      <c r="A3" s="56" t="s">
        <v>9</v>
      </c>
      <c r="B3" s="55" t="s">
        <v>10</v>
      </c>
      <c r="C3" s="6" t="s">
        <v>154</v>
      </c>
      <c r="D3" s="77"/>
      <c r="E3" s="56" t="s">
        <v>9</v>
      </c>
      <c r="F3" s="55" t="s">
        <v>10</v>
      </c>
      <c r="G3" s="33" t="s">
        <v>154</v>
      </c>
      <c r="H3" s="36" t="s">
        <v>155</v>
      </c>
      <c r="J3" s="54" t="s">
        <v>9</v>
      </c>
      <c r="K3" s="55" t="s">
        <v>10</v>
      </c>
      <c r="L3" s="34" t="s">
        <v>156</v>
      </c>
      <c r="M3" s="33" t="s">
        <v>157</v>
      </c>
      <c r="N3" s="51" t="s">
        <v>155</v>
      </c>
    </row>
    <row r="4" spans="1:481" s="70" customFormat="1" x14ac:dyDescent="0.25">
      <c r="A4" s="19" t="s">
        <v>11</v>
      </c>
      <c r="B4" s="20" t="s">
        <v>12</v>
      </c>
      <c r="C4" s="21">
        <f>'Sorties club'!AB3</f>
        <v>3</v>
      </c>
      <c r="D4" s="23"/>
      <c r="E4" s="19" t="s">
        <v>11</v>
      </c>
      <c r="F4" s="20" t="s">
        <v>12</v>
      </c>
      <c r="G4" s="26">
        <f>'Randos permanentes'!CH3</f>
        <v>0</v>
      </c>
      <c r="H4" s="37">
        <f>SUM(C4,G4)</f>
        <v>3</v>
      </c>
      <c r="I4" s="22"/>
      <c r="J4" s="41" t="s">
        <v>26</v>
      </c>
      <c r="K4" s="20" t="s">
        <v>27</v>
      </c>
      <c r="L4" s="28">
        <f>'Sorties club'!$AB$10</f>
        <v>1</v>
      </c>
      <c r="M4" s="26">
        <f>'Randos permanentes'!$CH$10</f>
        <v>0</v>
      </c>
      <c r="N4" s="52">
        <f>SUM(L4:M4)</f>
        <v>1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</row>
    <row r="5" spans="1:481" x14ac:dyDescent="0.25">
      <c r="A5" s="16" t="s">
        <v>14</v>
      </c>
      <c r="B5" s="17" t="s">
        <v>15</v>
      </c>
      <c r="C5" s="15">
        <f>'Sorties club'!AB4</f>
        <v>1</v>
      </c>
      <c r="D5" s="23"/>
      <c r="E5" s="16" t="s">
        <v>14</v>
      </c>
      <c r="F5" s="17" t="s">
        <v>15</v>
      </c>
      <c r="G5" s="29">
        <f>'Randos permanentes'!CH4</f>
        <v>0</v>
      </c>
      <c r="H5" s="38">
        <f t="shared" ref="H5:H6" si="0">SUM(C5,G5)</f>
        <v>1</v>
      </c>
      <c r="J5" s="42" t="s">
        <v>63</v>
      </c>
      <c r="K5" s="17" t="s">
        <v>65</v>
      </c>
      <c r="L5" s="18">
        <f>'Sorties club'!$AB$32</f>
        <v>2</v>
      </c>
      <c r="M5" s="29">
        <f>'Randos permanentes'!$CH$32</f>
        <v>0</v>
      </c>
      <c r="N5" s="53">
        <f t="shared" ref="N5:N6" si="1">SUM(L5:M5)</f>
        <v>2</v>
      </c>
    </row>
    <row r="6" spans="1:481" s="70" customFormat="1" ht="15.75" thickBot="1" x14ac:dyDescent="0.3">
      <c r="A6" s="19" t="s">
        <v>16</v>
      </c>
      <c r="B6" s="20" t="s">
        <v>17</v>
      </c>
      <c r="C6" s="21">
        <f>'Sorties club'!AB5</f>
        <v>4</v>
      </c>
      <c r="D6" s="23"/>
      <c r="E6" s="19" t="s">
        <v>16</v>
      </c>
      <c r="F6" s="20" t="s">
        <v>17</v>
      </c>
      <c r="G6" s="26">
        <f>'Randos permanentes'!CH5</f>
        <v>2</v>
      </c>
      <c r="H6" s="37">
        <f t="shared" si="0"/>
        <v>6</v>
      </c>
      <c r="I6" s="22"/>
      <c r="J6" s="102" t="s">
        <v>69</v>
      </c>
      <c r="K6" s="103" t="s">
        <v>70</v>
      </c>
      <c r="L6" s="104">
        <f>'Sorties club'!$AB$35</f>
        <v>3</v>
      </c>
      <c r="M6" s="105">
        <f>'Randos permanentes'!$CH$35</f>
        <v>0</v>
      </c>
      <c r="N6" s="106">
        <f t="shared" si="1"/>
        <v>3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</row>
    <row r="7" spans="1:481" x14ac:dyDescent="0.25">
      <c r="A7" s="16" t="s">
        <v>18</v>
      </c>
      <c r="B7" s="17" t="s">
        <v>19</v>
      </c>
      <c r="C7" s="15">
        <f>'Sorties club'!AB6</f>
        <v>12</v>
      </c>
      <c r="D7" s="23"/>
      <c r="E7" s="16" t="s">
        <v>18</v>
      </c>
      <c r="F7" s="17" t="s">
        <v>19</v>
      </c>
      <c r="G7" s="29">
        <f>'Randos permanentes'!CH6</f>
        <v>6</v>
      </c>
      <c r="H7" s="38">
        <f t="shared" ref="H7:H34" si="2">SUM(C7,G7)</f>
        <v>18</v>
      </c>
      <c r="J7" s="22"/>
      <c r="K7" s="22"/>
      <c r="L7" s="23"/>
      <c r="M7" s="23"/>
      <c r="N7" s="23"/>
    </row>
    <row r="8" spans="1:481" s="70" customFormat="1" x14ac:dyDescent="0.25">
      <c r="A8" s="19" t="s">
        <v>20</v>
      </c>
      <c r="B8" s="20" t="s">
        <v>21</v>
      </c>
      <c r="C8" s="21">
        <f>'Sorties club'!AB7</f>
        <v>2</v>
      </c>
      <c r="D8" s="23"/>
      <c r="E8" s="19" t="s">
        <v>20</v>
      </c>
      <c r="F8" s="20" t="s">
        <v>21</v>
      </c>
      <c r="G8" s="26">
        <f>'Randos permanentes'!CH7</f>
        <v>5</v>
      </c>
      <c r="H8" s="37">
        <f t="shared" si="2"/>
        <v>7</v>
      </c>
      <c r="I8" s="22"/>
      <c r="J8" s="22"/>
      <c r="K8" s="22"/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</row>
    <row r="9" spans="1:481" x14ac:dyDescent="0.25">
      <c r="A9" s="16" t="s">
        <v>22</v>
      </c>
      <c r="B9" s="17" t="s">
        <v>23</v>
      </c>
      <c r="C9" s="15">
        <f>'Sorties club'!AB8</f>
        <v>15</v>
      </c>
      <c r="D9" s="23"/>
      <c r="E9" s="16" t="s">
        <v>22</v>
      </c>
      <c r="F9" s="17" t="s">
        <v>23</v>
      </c>
      <c r="G9" s="29">
        <f>'Randos permanentes'!CH8</f>
        <v>9</v>
      </c>
      <c r="H9" s="38">
        <f t="shared" si="2"/>
        <v>24</v>
      </c>
      <c r="J9" s="22"/>
      <c r="K9" s="22"/>
      <c r="L9" s="23"/>
      <c r="M9" s="23"/>
      <c r="N9" s="23"/>
    </row>
    <row r="10" spans="1:481" s="70" customFormat="1" x14ac:dyDescent="0.25">
      <c r="A10" s="19" t="s">
        <v>24</v>
      </c>
      <c r="B10" s="20" t="s">
        <v>25</v>
      </c>
      <c r="C10" s="21">
        <f>'Sorties club'!AB9</f>
        <v>12</v>
      </c>
      <c r="D10" s="23"/>
      <c r="E10" s="19" t="s">
        <v>24</v>
      </c>
      <c r="F10" s="20" t="s">
        <v>25</v>
      </c>
      <c r="G10" s="26">
        <f>'Randos permanentes'!CH9</f>
        <v>6</v>
      </c>
      <c r="H10" s="37">
        <f t="shared" si="2"/>
        <v>18</v>
      </c>
      <c r="I10" s="22"/>
      <c r="J10" s="22"/>
      <c r="K10" s="22"/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</row>
    <row r="11" spans="1:481" x14ac:dyDescent="0.25">
      <c r="A11" s="16" t="s">
        <v>28</v>
      </c>
      <c r="B11" s="17" t="s">
        <v>29</v>
      </c>
      <c r="C11" s="15">
        <f>'Sorties club'!AB11</f>
        <v>2</v>
      </c>
      <c r="D11" s="23"/>
      <c r="E11" s="16" t="s">
        <v>28</v>
      </c>
      <c r="F11" s="17" t="s">
        <v>29</v>
      </c>
      <c r="G11" s="29">
        <f>'Randos permanentes'!CH11</f>
        <v>0</v>
      </c>
      <c r="H11" s="38">
        <f t="shared" si="2"/>
        <v>2</v>
      </c>
      <c r="J11" s="22"/>
      <c r="K11" s="22"/>
      <c r="L11" s="23"/>
      <c r="M11" s="23"/>
      <c r="N11" s="23"/>
    </row>
    <row r="12" spans="1:481" s="70" customFormat="1" x14ac:dyDescent="0.25">
      <c r="A12" s="19" t="s">
        <v>149</v>
      </c>
      <c r="B12" s="20" t="s">
        <v>31</v>
      </c>
      <c r="C12" s="21">
        <f>'Sorties club'!AB12</f>
        <v>4</v>
      </c>
      <c r="D12" s="23"/>
      <c r="E12" s="19" t="s">
        <v>149</v>
      </c>
      <c r="F12" s="20" t="s">
        <v>31</v>
      </c>
      <c r="G12" s="26">
        <f>'Randos permanentes'!CH12</f>
        <v>3</v>
      </c>
      <c r="H12" s="37">
        <f t="shared" si="2"/>
        <v>7</v>
      </c>
      <c r="I12" s="22"/>
      <c r="J12" s="22"/>
      <c r="K12" s="22"/>
      <c r="L12" s="23"/>
      <c r="M12" s="23"/>
      <c r="N12" s="23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</row>
    <row r="13" spans="1:481" x14ac:dyDescent="0.25">
      <c r="A13" s="16" t="s">
        <v>32</v>
      </c>
      <c r="B13" s="17" t="s">
        <v>33</v>
      </c>
      <c r="C13" s="15">
        <f>'Sorties club'!AB13</f>
        <v>9</v>
      </c>
      <c r="D13" s="23"/>
      <c r="E13" s="16" t="s">
        <v>32</v>
      </c>
      <c r="F13" s="17" t="s">
        <v>33</v>
      </c>
      <c r="G13" s="29">
        <f>'Randos permanentes'!CH13</f>
        <v>5</v>
      </c>
      <c r="H13" s="38">
        <f t="shared" si="2"/>
        <v>14</v>
      </c>
      <c r="J13" s="22"/>
      <c r="K13" s="22"/>
      <c r="L13" s="23"/>
      <c r="M13" s="23"/>
      <c r="N13" s="23"/>
    </row>
    <row r="14" spans="1:481" s="70" customFormat="1" x14ac:dyDescent="0.25">
      <c r="A14" s="19" t="s">
        <v>34</v>
      </c>
      <c r="B14" s="20" t="s">
        <v>35</v>
      </c>
      <c r="C14" s="21">
        <f>'Sorties club'!AB14</f>
        <v>9</v>
      </c>
      <c r="D14" s="23"/>
      <c r="E14" s="19" t="s">
        <v>34</v>
      </c>
      <c r="F14" s="20" t="s">
        <v>35</v>
      </c>
      <c r="G14" s="26">
        <f>'Randos permanentes'!CH14</f>
        <v>5</v>
      </c>
      <c r="H14" s="37">
        <f t="shared" si="2"/>
        <v>14</v>
      </c>
      <c r="I14" s="22"/>
      <c r="J14" s="22"/>
      <c r="K14" s="22"/>
      <c r="L14" s="23"/>
      <c r="M14" s="23"/>
      <c r="N14" s="23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</row>
    <row r="15" spans="1:481" x14ac:dyDescent="0.25">
      <c r="A15" s="16" t="s">
        <v>36</v>
      </c>
      <c r="B15" s="17" t="s">
        <v>37</v>
      </c>
      <c r="C15" s="15">
        <f>'Sorties club'!AB15</f>
        <v>2</v>
      </c>
      <c r="D15" s="23"/>
      <c r="E15" s="16" t="s">
        <v>36</v>
      </c>
      <c r="F15" s="17" t="s">
        <v>37</v>
      </c>
      <c r="G15" s="29">
        <f>'Randos permanentes'!CH15</f>
        <v>5</v>
      </c>
      <c r="H15" s="38">
        <f t="shared" si="2"/>
        <v>7</v>
      </c>
      <c r="J15" s="22"/>
      <c r="K15" s="22"/>
      <c r="L15" s="23"/>
      <c r="M15" s="23"/>
      <c r="N15" s="23"/>
    </row>
    <row r="16" spans="1:481" s="70" customFormat="1" x14ac:dyDescent="0.25">
      <c r="A16" s="19" t="s">
        <v>38</v>
      </c>
      <c r="B16" s="20" t="s">
        <v>39</v>
      </c>
      <c r="C16" s="21">
        <f>'Sorties club'!AB16</f>
        <v>1</v>
      </c>
      <c r="D16" s="23"/>
      <c r="E16" s="19" t="s">
        <v>38</v>
      </c>
      <c r="F16" s="20" t="s">
        <v>39</v>
      </c>
      <c r="G16" s="26">
        <f>'Randos permanentes'!CH16</f>
        <v>1</v>
      </c>
      <c r="H16" s="37">
        <f t="shared" si="2"/>
        <v>2</v>
      </c>
      <c r="I16" s="22"/>
      <c r="J16" s="24"/>
      <c r="K16" s="24"/>
      <c r="L16" s="23"/>
      <c r="M16" s="23"/>
      <c r="N16" s="2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</row>
    <row r="17" spans="1:481" x14ac:dyDescent="0.25">
      <c r="A17" s="16" t="s">
        <v>40</v>
      </c>
      <c r="B17" s="17" t="s">
        <v>41</v>
      </c>
      <c r="C17" s="15">
        <f>'Sorties club'!AB17</f>
        <v>17</v>
      </c>
      <c r="D17" s="23"/>
      <c r="E17" s="16" t="s">
        <v>40</v>
      </c>
      <c r="F17" s="17" t="s">
        <v>41</v>
      </c>
      <c r="G17" s="29">
        <f>'Randos permanentes'!CH17</f>
        <v>4</v>
      </c>
      <c r="H17" s="38">
        <f t="shared" si="2"/>
        <v>21</v>
      </c>
      <c r="J17" s="22"/>
      <c r="K17" s="22"/>
      <c r="L17" s="23"/>
      <c r="M17" s="23"/>
      <c r="N17" s="23"/>
    </row>
    <row r="18" spans="1:481" s="70" customFormat="1" x14ac:dyDescent="0.25">
      <c r="A18" s="19" t="s">
        <v>42</v>
      </c>
      <c r="B18" s="20" t="s">
        <v>35</v>
      </c>
      <c r="C18" s="21">
        <f>'Sorties club'!AB18</f>
        <v>13</v>
      </c>
      <c r="D18" s="23"/>
      <c r="E18" s="19" t="s">
        <v>42</v>
      </c>
      <c r="F18" s="20" t="s">
        <v>35</v>
      </c>
      <c r="G18" s="26">
        <f>'Randos permanentes'!CH18</f>
        <v>6</v>
      </c>
      <c r="H18" s="37">
        <f t="shared" si="2"/>
        <v>19</v>
      </c>
      <c r="I18" s="22"/>
      <c r="J18" s="22"/>
      <c r="K18" s="22"/>
      <c r="L18" s="23"/>
      <c r="M18" s="23"/>
      <c r="N18" s="2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</row>
    <row r="19" spans="1:481" x14ac:dyDescent="0.25">
      <c r="A19" s="16" t="s">
        <v>43</v>
      </c>
      <c r="B19" s="17" t="s">
        <v>44</v>
      </c>
      <c r="C19" s="15">
        <f>'Sorties club'!AB19</f>
        <v>4</v>
      </c>
      <c r="D19" s="23"/>
      <c r="E19" s="16" t="s">
        <v>43</v>
      </c>
      <c r="F19" s="17" t="s">
        <v>44</v>
      </c>
      <c r="G19" s="29">
        <f>'Randos permanentes'!CH19</f>
        <v>3</v>
      </c>
      <c r="H19" s="38">
        <f t="shared" si="2"/>
        <v>7</v>
      </c>
      <c r="J19" s="22"/>
      <c r="K19" s="22"/>
      <c r="L19" s="23"/>
      <c r="M19" s="23"/>
      <c r="N19" s="23"/>
    </row>
    <row r="20" spans="1:481" s="70" customFormat="1" x14ac:dyDescent="0.25">
      <c r="A20" s="19" t="s">
        <v>45</v>
      </c>
      <c r="B20" s="20" t="s">
        <v>46</v>
      </c>
      <c r="C20" s="21">
        <f>'Sorties club'!AB20</f>
        <v>0</v>
      </c>
      <c r="D20" s="23"/>
      <c r="E20" s="19" t="s">
        <v>45</v>
      </c>
      <c r="F20" s="20" t="s">
        <v>46</v>
      </c>
      <c r="G20" s="26">
        <f>'Randos permanentes'!CH20</f>
        <v>8</v>
      </c>
      <c r="H20" s="37">
        <f t="shared" si="2"/>
        <v>8</v>
      </c>
      <c r="I20" s="22"/>
      <c r="J20" s="22"/>
      <c r="K20" s="22"/>
      <c r="L20" s="23"/>
      <c r="M20" s="23"/>
      <c r="N20" s="2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</row>
    <row r="21" spans="1:481" x14ac:dyDescent="0.25">
      <c r="A21" s="16" t="s">
        <v>47</v>
      </c>
      <c r="B21" s="17" t="s">
        <v>48</v>
      </c>
      <c r="C21" s="15">
        <f>'Sorties club'!AB21</f>
        <v>1</v>
      </c>
      <c r="D21" s="23"/>
      <c r="E21" s="16" t="s">
        <v>47</v>
      </c>
      <c r="F21" s="17" t="s">
        <v>48</v>
      </c>
      <c r="G21" s="29">
        <f>'Randos permanentes'!CH21</f>
        <v>0</v>
      </c>
      <c r="H21" s="38">
        <f t="shared" si="2"/>
        <v>1</v>
      </c>
      <c r="J21" s="22"/>
      <c r="K21" s="22"/>
      <c r="L21" s="23"/>
      <c r="M21" s="23"/>
      <c r="N21" s="23"/>
    </row>
    <row r="22" spans="1:481" s="70" customFormat="1" x14ac:dyDescent="0.25">
      <c r="A22" s="19" t="s">
        <v>49</v>
      </c>
      <c r="B22" s="20" t="s">
        <v>25</v>
      </c>
      <c r="C22" s="21">
        <f>'Sorties club'!AB22</f>
        <v>1</v>
      </c>
      <c r="D22" s="23"/>
      <c r="E22" s="19" t="s">
        <v>49</v>
      </c>
      <c r="F22" s="20" t="s">
        <v>25</v>
      </c>
      <c r="G22" s="26">
        <f>'Randos permanentes'!CH22</f>
        <v>0</v>
      </c>
      <c r="H22" s="37">
        <f t="shared" si="2"/>
        <v>1</v>
      </c>
      <c r="I22" s="22"/>
      <c r="J22" s="22"/>
      <c r="K22" s="22"/>
      <c r="L22" s="23"/>
      <c r="M22" s="23"/>
      <c r="N22" s="23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</row>
    <row r="23" spans="1:481" x14ac:dyDescent="0.25">
      <c r="A23" s="16" t="s">
        <v>50</v>
      </c>
      <c r="B23" s="17" t="s">
        <v>48</v>
      </c>
      <c r="C23" s="15">
        <f>'Sorties club'!AB23</f>
        <v>4</v>
      </c>
      <c r="D23" s="23"/>
      <c r="E23" s="16" t="s">
        <v>50</v>
      </c>
      <c r="F23" s="17" t="s">
        <v>48</v>
      </c>
      <c r="G23" s="29">
        <f>'Randos permanentes'!CH23</f>
        <v>4</v>
      </c>
      <c r="H23" s="38">
        <f t="shared" si="2"/>
        <v>8</v>
      </c>
      <c r="J23" s="22"/>
      <c r="K23" s="22"/>
      <c r="L23" s="23"/>
      <c r="M23" s="23"/>
      <c r="N23" s="23"/>
    </row>
    <row r="24" spans="1:481" s="70" customFormat="1" x14ac:dyDescent="0.25">
      <c r="A24" s="19" t="s">
        <v>51</v>
      </c>
      <c r="B24" s="20" t="s">
        <v>52</v>
      </c>
      <c r="C24" s="21">
        <f>'Sorties club'!AB24</f>
        <v>3</v>
      </c>
      <c r="D24" s="23"/>
      <c r="E24" s="19" t="s">
        <v>51</v>
      </c>
      <c r="F24" s="20" t="s">
        <v>52</v>
      </c>
      <c r="G24" s="26">
        <f>'Randos permanentes'!CH24</f>
        <v>4</v>
      </c>
      <c r="H24" s="37">
        <f t="shared" si="2"/>
        <v>7</v>
      </c>
      <c r="I24" s="22"/>
      <c r="J24" s="22"/>
      <c r="K24" s="22"/>
      <c r="L24" s="23"/>
      <c r="M24" s="23"/>
      <c r="N24" s="23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</row>
    <row r="25" spans="1:481" s="70" customFormat="1" x14ac:dyDescent="0.25">
      <c r="A25" s="16" t="s">
        <v>53</v>
      </c>
      <c r="B25" s="17" t="s">
        <v>54</v>
      </c>
      <c r="C25" s="15">
        <f>'Sorties club'!AB25</f>
        <v>2</v>
      </c>
      <c r="D25" s="23"/>
      <c r="E25" s="16" t="s">
        <v>53</v>
      </c>
      <c r="F25" s="17" t="s">
        <v>54</v>
      </c>
      <c r="G25" s="29">
        <f>'Randos permanentes'!CH25</f>
        <v>4</v>
      </c>
      <c r="H25" s="38">
        <f t="shared" si="2"/>
        <v>6</v>
      </c>
      <c r="I25" s="22"/>
      <c r="J25" s="22"/>
      <c r="K25" s="22"/>
      <c r="L25" s="23"/>
      <c r="M25" s="23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</row>
    <row r="26" spans="1:481" s="70" customFormat="1" x14ac:dyDescent="0.25">
      <c r="A26" s="19" t="s">
        <v>55</v>
      </c>
      <c r="B26" s="20" t="s">
        <v>56</v>
      </c>
      <c r="C26" s="21">
        <f>'Sorties club'!AB26</f>
        <v>12</v>
      </c>
      <c r="D26" s="23"/>
      <c r="E26" s="19" t="s">
        <v>55</v>
      </c>
      <c r="F26" s="20" t="s">
        <v>56</v>
      </c>
      <c r="G26" s="26">
        <f>'Randos permanentes'!CH26</f>
        <v>6</v>
      </c>
      <c r="H26" s="37">
        <f t="shared" si="2"/>
        <v>18</v>
      </c>
      <c r="I26" s="22"/>
      <c r="J26" s="22"/>
      <c r="K26" s="22"/>
      <c r="L26" s="23"/>
      <c r="M26" s="23"/>
      <c r="N26" s="23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</row>
    <row r="27" spans="1:481" s="70" customFormat="1" x14ac:dyDescent="0.25">
      <c r="A27" s="16" t="s">
        <v>57</v>
      </c>
      <c r="B27" s="17" t="s">
        <v>58</v>
      </c>
      <c r="C27" s="15">
        <f>'Sorties club'!AB27</f>
        <v>0</v>
      </c>
      <c r="D27" s="23"/>
      <c r="E27" s="16" t="s">
        <v>57</v>
      </c>
      <c r="F27" s="17" t="s">
        <v>58</v>
      </c>
      <c r="G27" s="29">
        <f>'Randos permanentes'!CH27</f>
        <v>0</v>
      </c>
      <c r="H27" s="38">
        <f t="shared" si="2"/>
        <v>0</v>
      </c>
      <c r="I27" s="22"/>
      <c r="J27" s="22"/>
      <c r="K27" s="22"/>
      <c r="L27" s="23"/>
      <c r="M27" s="23"/>
      <c r="N27" s="23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</row>
    <row r="28" spans="1:481" s="70" customFormat="1" x14ac:dyDescent="0.25">
      <c r="A28" s="19" t="s">
        <v>59</v>
      </c>
      <c r="B28" s="20" t="s">
        <v>19</v>
      </c>
      <c r="C28" s="21">
        <f>'Sorties club'!AB28</f>
        <v>14</v>
      </c>
      <c r="D28" s="23"/>
      <c r="E28" s="19" t="s">
        <v>59</v>
      </c>
      <c r="F28" s="20" t="s">
        <v>19</v>
      </c>
      <c r="G28" s="26">
        <f>'Randos permanentes'!CH28</f>
        <v>7</v>
      </c>
      <c r="H28" s="37">
        <f t="shared" si="2"/>
        <v>21</v>
      </c>
      <c r="I28" s="22"/>
      <c r="J28" s="22"/>
      <c r="K28" s="22"/>
      <c r="L28" s="23"/>
      <c r="M28" s="23"/>
      <c r="N28" s="23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</row>
    <row r="29" spans="1:481" s="70" customFormat="1" x14ac:dyDescent="0.25">
      <c r="A29" s="16" t="s">
        <v>60</v>
      </c>
      <c r="B29" s="17" t="s">
        <v>61</v>
      </c>
      <c r="C29" s="15">
        <f>'Sorties club'!AB29</f>
        <v>6</v>
      </c>
      <c r="D29" s="23"/>
      <c r="E29" s="16" t="s">
        <v>60</v>
      </c>
      <c r="F29" s="17" t="s">
        <v>61</v>
      </c>
      <c r="G29" s="29">
        <f>'Randos permanentes'!CH29</f>
        <v>2</v>
      </c>
      <c r="H29" s="38">
        <f t="shared" si="2"/>
        <v>8</v>
      </c>
      <c r="I29" s="22"/>
      <c r="J29" s="22"/>
      <c r="K29" s="22"/>
      <c r="L29" s="23"/>
      <c r="M29" s="23"/>
      <c r="N29" s="23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</row>
    <row r="30" spans="1:481" s="70" customFormat="1" x14ac:dyDescent="0.25">
      <c r="A30" s="19" t="s">
        <v>60</v>
      </c>
      <c r="B30" s="20" t="s">
        <v>62</v>
      </c>
      <c r="C30" s="21">
        <f>'Sorties club'!AB30</f>
        <v>1</v>
      </c>
      <c r="D30" s="23"/>
      <c r="E30" s="19" t="s">
        <v>60</v>
      </c>
      <c r="F30" s="20" t="s">
        <v>62</v>
      </c>
      <c r="G30" s="26">
        <f>'Randos permanentes'!CH30</f>
        <v>4</v>
      </c>
      <c r="H30" s="37">
        <f t="shared" si="2"/>
        <v>5</v>
      </c>
      <c r="I30" s="22"/>
      <c r="J30" s="24"/>
      <c r="K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</row>
    <row r="31" spans="1:481" s="70" customFormat="1" x14ac:dyDescent="0.25">
      <c r="A31" s="16" t="s">
        <v>63</v>
      </c>
      <c r="B31" s="17" t="s">
        <v>64</v>
      </c>
      <c r="C31" s="15">
        <f>'Sorties club'!AB31</f>
        <v>4</v>
      </c>
      <c r="D31" s="23"/>
      <c r="E31" s="16" t="s">
        <v>63</v>
      </c>
      <c r="F31" s="17" t="s">
        <v>64</v>
      </c>
      <c r="G31" s="29">
        <f>'Randos permanentes'!CH31</f>
        <v>3</v>
      </c>
      <c r="H31" s="38">
        <f t="shared" si="2"/>
        <v>7</v>
      </c>
      <c r="I31" s="22"/>
      <c r="J31" s="24"/>
      <c r="K31" s="24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</row>
    <row r="32" spans="1:481" s="70" customFormat="1" x14ac:dyDescent="0.25">
      <c r="A32" s="19" t="s">
        <v>63</v>
      </c>
      <c r="B32" s="20" t="s">
        <v>66</v>
      </c>
      <c r="C32" s="21">
        <f>'Sorties club'!AB33</f>
        <v>1</v>
      </c>
      <c r="D32" s="23"/>
      <c r="E32" s="19" t="s">
        <v>63</v>
      </c>
      <c r="F32" s="20" t="s">
        <v>66</v>
      </c>
      <c r="G32" s="26">
        <f>'Randos permanentes'!CH33</f>
        <v>3</v>
      </c>
      <c r="H32" s="37">
        <f t="shared" si="2"/>
        <v>4</v>
      </c>
      <c r="I32" s="22"/>
      <c r="J32" s="24"/>
      <c r="K32" s="24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</row>
    <row r="33" spans="1:481" x14ac:dyDescent="0.25">
      <c r="A33" s="92" t="s">
        <v>67</v>
      </c>
      <c r="B33" s="93" t="s">
        <v>68</v>
      </c>
      <c r="C33" s="94">
        <f>'Sorties club'!AB34</f>
        <v>0</v>
      </c>
      <c r="D33" s="23"/>
      <c r="E33" s="92" t="s">
        <v>67</v>
      </c>
      <c r="F33" s="93" t="s">
        <v>68</v>
      </c>
      <c r="G33" s="95">
        <f>'Randos permanentes'!CH34</f>
        <v>0</v>
      </c>
      <c r="H33" s="96">
        <f t="shared" si="2"/>
        <v>0</v>
      </c>
      <c r="J33" s="24"/>
      <c r="K33" s="24"/>
      <c r="L33" s="22"/>
      <c r="M33" s="22"/>
      <c r="N33" s="22"/>
    </row>
    <row r="34" spans="1:481" s="70" customFormat="1" ht="15.75" thickBot="1" x14ac:dyDescent="0.3">
      <c r="A34" s="97" t="s">
        <v>71</v>
      </c>
      <c r="B34" s="98" t="s">
        <v>72</v>
      </c>
      <c r="C34" s="99">
        <f>'Sorties club'!AB36</f>
        <v>1</v>
      </c>
      <c r="D34" s="23"/>
      <c r="E34" s="97" t="s">
        <v>71</v>
      </c>
      <c r="F34" s="98" t="s">
        <v>72</v>
      </c>
      <c r="G34" s="100">
        <f>'Randos permanentes'!CH36</f>
        <v>7</v>
      </c>
      <c r="H34" s="101">
        <f t="shared" si="2"/>
        <v>8</v>
      </c>
      <c r="I34" s="22"/>
      <c r="J34" s="24"/>
      <c r="K34" s="24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</row>
  </sheetData>
  <sheetProtection algorithmName="SHA-512" hashValue="2JbhSnT5KfI2GY1N5HJlmzT4GvZvsrl3iPH4i+cPp0CQtef+yKm/+oxfRePzIxeXXYSaIYZM673VSo9P32swhQ==" saltValue="KBa3LB7DN/WbYZtCA7h0Uw==" spinCount="100000" sheet="1" objects="1" scenarios="1" selectLockedCells="1" selectUnlockedCells="1"/>
  <mergeCells count="4">
    <mergeCell ref="A2:C2"/>
    <mergeCell ref="E2:G2"/>
    <mergeCell ref="A1:C1"/>
    <mergeCell ref="J2:M2"/>
  </mergeCells>
  <pageMargins left="0.25" right="0.25" top="0.75" bottom="0.75" header="0.3" footer="0.3"/>
  <pageSetup paperSize="9" scale="8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8BC89-4780-4B31-BAA4-5295FCC82DCB}">
  <sheetPr>
    <pageSetUpPr fitToPage="1"/>
  </sheetPr>
  <dimension ref="A1:M36"/>
  <sheetViews>
    <sheetView zoomScaleNormal="100" workbookViewId="0">
      <pane ySplit="3" topLeftCell="A34" activePane="bottomLeft" state="frozen"/>
      <selection pane="bottomLeft" activeCell="O34" sqref="O34"/>
    </sheetView>
  </sheetViews>
  <sheetFormatPr baseColWidth="10" defaultColWidth="11.42578125" defaultRowHeight="15" x14ac:dyDescent="0.25"/>
  <cols>
    <col min="1" max="1" width="11.42578125" style="4"/>
    <col min="2" max="2" width="12.42578125" style="4" customWidth="1"/>
    <col min="3" max="3" width="13.7109375" style="3" customWidth="1"/>
    <col min="4" max="4" width="5.7109375" style="3" customWidth="1"/>
    <col min="5" max="5" width="11.42578125" style="3" customWidth="1"/>
    <col min="6" max="6" width="12.140625" style="3" customWidth="1"/>
    <col min="7" max="7" width="13.7109375" style="4" customWidth="1"/>
    <col min="8" max="8" width="5.7109375" style="4" customWidth="1"/>
    <col min="9" max="10" width="11.42578125" style="3"/>
    <col min="11" max="12" width="11.28515625" style="4" customWidth="1"/>
    <col min="13" max="13" width="12" style="4" customWidth="1"/>
    <col min="14" max="16384" width="11.42578125" style="4"/>
  </cols>
  <sheetData>
    <row r="1" spans="1:13" ht="28.5" customHeight="1" thickBot="1" x14ac:dyDescent="0.3">
      <c r="A1" s="132" t="s">
        <v>158</v>
      </c>
      <c r="B1" s="132"/>
    </row>
    <row r="2" spans="1:13" ht="30.75" customHeight="1" x14ac:dyDescent="0.25">
      <c r="A2" s="122" t="s">
        <v>151</v>
      </c>
      <c r="B2" s="123"/>
      <c r="C2" s="124"/>
      <c r="D2" s="5"/>
      <c r="E2" s="133" t="s">
        <v>75</v>
      </c>
      <c r="F2" s="134"/>
      <c r="G2" s="135"/>
      <c r="I2" s="125" t="s">
        <v>153</v>
      </c>
      <c r="J2" s="126"/>
      <c r="K2" s="126"/>
      <c r="L2" s="126"/>
      <c r="M2" s="136"/>
    </row>
    <row r="3" spans="1:13" ht="15" customHeight="1" x14ac:dyDescent="0.25">
      <c r="A3" s="56" t="s">
        <v>9</v>
      </c>
      <c r="B3" s="55" t="s">
        <v>10</v>
      </c>
      <c r="C3" s="6" t="s">
        <v>154</v>
      </c>
      <c r="D3" s="7"/>
      <c r="E3" s="56" t="s">
        <v>9</v>
      </c>
      <c r="F3" s="55" t="s">
        <v>10</v>
      </c>
      <c r="G3" s="78" t="s">
        <v>154</v>
      </c>
      <c r="I3" s="56" t="s">
        <v>9</v>
      </c>
      <c r="J3" s="55" t="s">
        <v>10</v>
      </c>
      <c r="K3" s="34" t="s">
        <v>156</v>
      </c>
      <c r="L3" s="34" t="s">
        <v>157</v>
      </c>
      <c r="M3" s="6" t="s">
        <v>154</v>
      </c>
    </row>
    <row r="4" spans="1:13" x14ac:dyDescent="0.25">
      <c r="A4" s="8" t="str" cm="1">
        <f t="array" ref="A4:C34">_xlfn._xlws.SORT(Totaux!A4:C34,3,-1)</f>
        <v>HAUTY</v>
      </c>
      <c r="B4" s="9" t="str">
        <v>Jean-Paul</v>
      </c>
      <c r="C4" s="10">
        <v>17</v>
      </c>
      <c r="D4" s="11"/>
      <c r="E4" s="79" t="str" cm="1">
        <f t="array" ref="E4:G34">_xlfn._xlws.SORT(Totaux!E4:G34,3,-1)</f>
        <v>BOUVRET</v>
      </c>
      <c r="F4" s="80" t="str">
        <v>Patrice</v>
      </c>
      <c r="G4" s="10">
        <v>9</v>
      </c>
      <c r="I4" s="8" t="str" cm="1">
        <f t="array" ref="I4:M6">_xlfn._xlws.SORT(Totaux!J4:N6,5,-1)</f>
        <v>THILLEROT</v>
      </c>
      <c r="J4" s="9" t="str">
        <v>Carole</v>
      </c>
      <c r="K4" s="12">
        <v>3</v>
      </c>
      <c r="L4" s="12">
        <v>0</v>
      </c>
      <c r="M4" s="10">
        <v>3</v>
      </c>
    </row>
    <row r="5" spans="1:13" x14ac:dyDescent="0.25">
      <c r="A5" s="8" t="str">
        <v>BOUVRET</v>
      </c>
      <c r="B5" s="9" t="str">
        <v>Patrice</v>
      </c>
      <c r="C5" s="10">
        <v>15</v>
      </c>
      <c r="D5" s="11"/>
      <c r="E5" s="79" t="str">
        <v>LAMOTTE</v>
      </c>
      <c r="F5" s="80" t="str">
        <v>Jean-Claude</v>
      </c>
      <c r="G5" s="10">
        <v>8</v>
      </c>
      <c r="I5" s="8" t="str">
        <v>ROUX</v>
      </c>
      <c r="J5" s="9" t="str">
        <v>Maryse</v>
      </c>
      <c r="K5" s="12">
        <v>2</v>
      </c>
      <c r="L5" s="12">
        <v>0</v>
      </c>
      <c r="M5" s="10">
        <v>2</v>
      </c>
    </row>
    <row r="6" spans="1:13" ht="15.75" thickBot="1" x14ac:dyDescent="0.3">
      <c r="A6" s="8" t="str">
        <v>PERRIN</v>
      </c>
      <c r="B6" s="9" t="str">
        <v>Eric</v>
      </c>
      <c r="C6" s="10">
        <v>14</v>
      </c>
      <c r="D6" s="11"/>
      <c r="E6" s="79" t="str">
        <v>PERRIN</v>
      </c>
      <c r="F6" s="80" t="str">
        <v>Eric</v>
      </c>
      <c r="G6" s="10">
        <v>7</v>
      </c>
      <c r="I6" s="107" t="str">
        <v>CAPPELLE</v>
      </c>
      <c r="J6" s="108" t="str">
        <v>Yvonne</v>
      </c>
      <c r="K6" s="109">
        <v>1</v>
      </c>
      <c r="L6" s="109">
        <v>0</v>
      </c>
      <c r="M6" s="110">
        <v>1</v>
      </c>
    </row>
    <row r="7" spans="1:13" x14ac:dyDescent="0.25">
      <c r="A7" s="13" t="str">
        <v>KOCH</v>
      </c>
      <c r="B7" s="14" t="str">
        <v>Philippe</v>
      </c>
      <c r="C7" s="15">
        <v>13</v>
      </c>
      <c r="D7" s="11"/>
      <c r="E7" s="81" t="str">
        <v>TRUFFE</v>
      </c>
      <c r="F7" s="82" t="str">
        <v>Joël</v>
      </c>
      <c r="G7" s="15">
        <v>7</v>
      </c>
      <c r="I7" s="22"/>
      <c r="J7" s="22"/>
      <c r="K7" s="23"/>
      <c r="L7" s="23"/>
      <c r="M7" s="23"/>
    </row>
    <row r="8" spans="1:13" x14ac:dyDescent="0.25">
      <c r="A8" s="19" t="str">
        <v>BILLAUDOT</v>
      </c>
      <c r="B8" s="20" t="str">
        <v>Eric</v>
      </c>
      <c r="C8" s="21">
        <v>12</v>
      </c>
      <c r="D8" s="11"/>
      <c r="E8" s="83" t="str">
        <v>BILLAUDOT</v>
      </c>
      <c r="F8" s="84" t="str">
        <v>Eric</v>
      </c>
      <c r="G8" s="21">
        <v>6</v>
      </c>
      <c r="I8" s="22"/>
      <c r="J8" s="22"/>
      <c r="K8" s="23"/>
      <c r="L8" s="23"/>
      <c r="M8" s="23"/>
    </row>
    <row r="9" spans="1:13" x14ac:dyDescent="0.25">
      <c r="A9" s="13" t="str">
        <v>BROCHOT</v>
      </c>
      <c r="B9" s="14" t="str">
        <v>Michel</v>
      </c>
      <c r="C9" s="15">
        <v>12</v>
      </c>
      <c r="D9" s="11"/>
      <c r="E9" s="81" t="str">
        <v>BROCHOT</v>
      </c>
      <c r="F9" s="82" t="str">
        <v>Michel</v>
      </c>
      <c r="G9" s="15">
        <v>6</v>
      </c>
      <c r="I9" s="22"/>
      <c r="J9" s="22"/>
      <c r="K9" s="23"/>
      <c r="L9" s="23"/>
      <c r="M9" s="23"/>
    </row>
    <row r="10" spans="1:13" x14ac:dyDescent="0.25">
      <c r="A10" s="19" t="str">
        <v>MORVAN</v>
      </c>
      <c r="B10" s="20" t="str">
        <v>Dominique</v>
      </c>
      <c r="C10" s="21">
        <v>12</v>
      </c>
      <c r="D10" s="11"/>
      <c r="E10" s="83" t="str">
        <v>KOCH</v>
      </c>
      <c r="F10" s="84" t="str">
        <v>Philippe</v>
      </c>
      <c r="G10" s="21">
        <v>6</v>
      </c>
      <c r="I10" s="22"/>
      <c r="J10" s="22"/>
      <c r="K10" s="23"/>
      <c r="L10" s="23"/>
      <c r="M10" s="23"/>
    </row>
    <row r="11" spans="1:13" x14ac:dyDescent="0.25">
      <c r="A11" s="13" t="str">
        <v xml:space="preserve">DRAPIEWSKI </v>
      </c>
      <c r="B11" s="14" t="str">
        <v xml:space="preserve">Alain </v>
      </c>
      <c r="C11" s="15">
        <v>9</v>
      </c>
      <c r="D11" s="11"/>
      <c r="E11" s="81" t="str">
        <v>MORVAN</v>
      </c>
      <c r="F11" s="82" t="str">
        <v>Dominique</v>
      </c>
      <c r="G11" s="15">
        <v>6</v>
      </c>
      <c r="I11" s="24"/>
      <c r="J11" s="24"/>
      <c r="K11" s="23"/>
      <c r="L11" s="23"/>
      <c r="M11" s="23"/>
    </row>
    <row r="12" spans="1:13" x14ac:dyDescent="0.25">
      <c r="A12" s="19" t="str">
        <v>FROMONT</v>
      </c>
      <c r="B12" s="20" t="str">
        <v>Philippe</v>
      </c>
      <c r="C12" s="21">
        <v>9</v>
      </c>
      <c r="D12" s="11"/>
      <c r="E12" s="83" t="str">
        <v>BOUARD</v>
      </c>
      <c r="F12" s="84" t="str">
        <v>Thierry</v>
      </c>
      <c r="G12" s="21">
        <v>5</v>
      </c>
      <c r="I12" s="22"/>
      <c r="J12" s="22"/>
      <c r="K12" s="23"/>
      <c r="L12" s="23"/>
      <c r="M12" s="23"/>
    </row>
    <row r="13" spans="1:13" x14ac:dyDescent="0.25">
      <c r="A13" s="13" t="str">
        <v>RENAULT</v>
      </c>
      <c r="B13" s="14" t="str">
        <v>Didier</v>
      </c>
      <c r="C13" s="15">
        <v>6</v>
      </c>
      <c r="D13" s="11"/>
      <c r="E13" s="81" t="str">
        <v xml:space="preserve">DRAPIEWSKI </v>
      </c>
      <c r="F13" s="82" t="str">
        <v xml:space="preserve">Alain </v>
      </c>
      <c r="G13" s="15">
        <v>5</v>
      </c>
      <c r="I13" s="22"/>
      <c r="J13" s="22"/>
      <c r="K13" s="23"/>
      <c r="L13" s="23"/>
      <c r="M13" s="23"/>
    </row>
    <row r="14" spans="1:13" x14ac:dyDescent="0.25">
      <c r="A14" s="19" t="str">
        <v>BERTON</v>
      </c>
      <c r="B14" s="20" t="str">
        <v>Jean-Bernard</v>
      </c>
      <c r="C14" s="21">
        <v>4</v>
      </c>
      <c r="D14" s="11"/>
      <c r="E14" s="83" t="str">
        <v>FROMONT</v>
      </c>
      <c r="F14" s="84" t="str">
        <v>Philippe</v>
      </c>
      <c r="G14" s="21">
        <v>5</v>
      </c>
      <c r="I14" s="24"/>
      <c r="J14" s="24"/>
      <c r="K14" s="23"/>
      <c r="L14" s="23"/>
      <c r="M14" s="23"/>
    </row>
    <row r="15" spans="1:13" x14ac:dyDescent="0.25">
      <c r="A15" s="13" t="str">
        <v>DANIEL</v>
      </c>
      <c r="B15" s="14" t="str">
        <v>Gilles</v>
      </c>
      <c r="C15" s="15">
        <v>4</v>
      </c>
      <c r="D15" s="11"/>
      <c r="E15" s="81" t="str">
        <v>GILBERT</v>
      </c>
      <c r="F15" s="82" t="str">
        <v>Joêl</v>
      </c>
      <c r="G15" s="15">
        <v>5</v>
      </c>
      <c r="I15" s="22"/>
      <c r="J15" s="22"/>
      <c r="K15" s="23"/>
      <c r="L15" s="23"/>
      <c r="M15" s="23"/>
    </row>
    <row r="16" spans="1:13" x14ac:dyDescent="0.25">
      <c r="A16" s="19" t="str">
        <v>LALUET</v>
      </c>
      <c r="B16" s="20" t="str">
        <v>Lilian</v>
      </c>
      <c r="C16" s="21">
        <v>4</v>
      </c>
      <c r="D16" s="11"/>
      <c r="E16" s="83" t="str">
        <v>HAUTY</v>
      </c>
      <c r="F16" s="84" t="str">
        <v>Jean-Paul</v>
      </c>
      <c r="G16" s="21">
        <v>4</v>
      </c>
      <c r="I16" s="22"/>
      <c r="J16" s="22"/>
      <c r="K16" s="23"/>
      <c r="L16" s="23"/>
      <c r="M16" s="23"/>
    </row>
    <row r="17" spans="1:13" x14ac:dyDescent="0.25">
      <c r="A17" s="13" t="str">
        <v>LIONNET</v>
      </c>
      <c r="B17" s="14" t="str">
        <v>Serge</v>
      </c>
      <c r="C17" s="15">
        <v>4</v>
      </c>
      <c r="D17" s="11"/>
      <c r="E17" s="81" t="str">
        <v>LIONNET</v>
      </c>
      <c r="F17" s="82" t="str">
        <v>Serge</v>
      </c>
      <c r="G17" s="15">
        <v>4</v>
      </c>
      <c r="I17" s="22"/>
      <c r="J17" s="22"/>
      <c r="K17" s="23"/>
      <c r="L17" s="23"/>
      <c r="M17" s="23"/>
    </row>
    <row r="18" spans="1:13" x14ac:dyDescent="0.25">
      <c r="A18" s="19" t="str">
        <v>ROUX</v>
      </c>
      <c r="B18" s="20" t="str">
        <v>Jean-Pierre</v>
      </c>
      <c r="C18" s="21">
        <v>4</v>
      </c>
      <c r="D18" s="11"/>
      <c r="E18" s="83" t="str">
        <v>MASSON</v>
      </c>
      <c r="F18" s="84" t="str">
        <v>Jean</v>
      </c>
      <c r="G18" s="21">
        <v>4</v>
      </c>
      <c r="I18" s="22"/>
      <c r="J18" s="22"/>
      <c r="K18" s="23"/>
      <c r="L18" s="23"/>
      <c r="M18" s="23"/>
    </row>
    <row r="19" spans="1:13" x14ac:dyDescent="0.25">
      <c r="A19" s="13" t="str">
        <v>BABON</v>
      </c>
      <c r="B19" s="14" t="str">
        <v>Henri</v>
      </c>
      <c r="C19" s="15">
        <v>3</v>
      </c>
      <c r="D19" s="11"/>
      <c r="E19" s="81" t="str">
        <v>MATZ</v>
      </c>
      <c r="F19" s="82" t="str">
        <v>Christophe</v>
      </c>
      <c r="G19" s="15">
        <v>4</v>
      </c>
      <c r="I19" s="22"/>
      <c r="J19" s="22"/>
      <c r="K19" s="23"/>
      <c r="L19" s="23"/>
      <c r="M19" s="23"/>
    </row>
    <row r="20" spans="1:13" x14ac:dyDescent="0.25">
      <c r="A20" s="19" t="str">
        <v>MASSON</v>
      </c>
      <c r="B20" s="20" t="str">
        <v>Jean</v>
      </c>
      <c r="C20" s="21">
        <v>3</v>
      </c>
      <c r="D20" s="11"/>
      <c r="E20" s="83" t="str">
        <v>RENAULT</v>
      </c>
      <c r="F20" s="84" t="str">
        <v>Didier Aimé</v>
      </c>
      <c r="G20" s="21">
        <v>4</v>
      </c>
      <c r="I20" s="22"/>
      <c r="J20" s="22"/>
      <c r="K20" s="23"/>
      <c r="L20" s="23"/>
      <c r="M20" s="23"/>
    </row>
    <row r="21" spans="1:13" x14ac:dyDescent="0.25">
      <c r="A21" s="13" t="str">
        <v>BOUARD</v>
      </c>
      <c r="B21" s="14" t="str">
        <v>Thierry</v>
      </c>
      <c r="C21" s="15">
        <v>2</v>
      </c>
      <c r="D21" s="11"/>
      <c r="E21" s="81" t="str">
        <v>DANIEL</v>
      </c>
      <c r="F21" s="82" t="str">
        <v>Gilles</v>
      </c>
      <c r="G21" s="15">
        <v>3</v>
      </c>
      <c r="I21" s="24"/>
      <c r="J21" s="24"/>
      <c r="K21" s="23"/>
      <c r="L21" s="23"/>
      <c r="M21" s="23"/>
    </row>
    <row r="22" spans="1:13" x14ac:dyDescent="0.25">
      <c r="A22" s="19" t="str">
        <v>CHAPON</v>
      </c>
      <c r="B22" s="20" t="str">
        <v>Daniel</v>
      </c>
      <c r="C22" s="21">
        <v>2</v>
      </c>
      <c r="D22" s="11"/>
      <c r="E22" s="83" t="str">
        <v>LALUET</v>
      </c>
      <c r="F22" s="84" t="str">
        <v>Lilian</v>
      </c>
      <c r="G22" s="21">
        <v>3</v>
      </c>
      <c r="I22" s="22"/>
      <c r="J22" s="22"/>
      <c r="K22" s="23"/>
      <c r="L22" s="23"/>
      <c r="M22" s="23"/>
    </row>
    <row r="23" spans="1:13" x14ac:dyDescent="0.25">
      <c r="A23" s="13" t="str">
        <v>GILBERT</v>
      </c>
      <c r="B23" s="14" t="str">
        <v>Joêl</v>
      </c>
      <c r="C23" s="15">
        <v>2</v>
      </c>
      <c r="D23" s="11"/>
      <c r="E23" s="81" t="str">
        <v>ROUX</v>
      </c>
      <c r="F23" s="82" t="str">
        <v>Jean-Pierre</v>
      </c>
      <c r="G23" s="15">
        <v>3</v>
      </c>
      <c r="I23" s="22"/>
      <c r="J23" s="22"/>
      <c r="K23" s="23"/>
      <c r="L23" s="23"/>
      <c r="M23" s="23"/>
    </row>
    <row r="24" spans="1:13" x14ac:dyDescent="0.25">
      <c r="A24" s="19" t="str">
        <v>MATZ</v>
      </c>
      <c r="B24" s="20" t="str">
        <v>Christophe</v>
      </c>
      <c r="C24" s="21">
        <v>2</v>
      </c>
      <c r="D24" s="11"/>
      <c r="E24" s="83" t="str">
        <v>ROUX</v>
      </c>
      <c r="F24" s="84" t="str">
        <v>Pascal</v>
      </c>
      <c r="G24" s="21">
        <v>3</v>
      </c>
      <c r="I24" s="22"/>
      <c r="J24" s="22"/>
      <c r="K24" s="23"/>
      <c r="L24" s="23"/>
      <c r="M24" s="23"/>
    </row>
    <row r="25" spans="1:13" x14ac:dyDescent="0.25">
      <c r="A25" s="13" t="str">
        <v>BARROIS</v>
      </c>
      <c r="B25" s="14" t="str">
        <v>Jérôme</v>
      </c>
      <c r="C25" s="15">
        <v>1</v>
      </c>
      <c r="D25" s="11"/>
      <c r="E25" s="81" t="str">
        <v>BERTON</v>
      </c>
      <c r="F25" s="82" t="str">
        <v>Jean-Bernard</v>
      </c>
      <c r="G25" s="15">
        <v>2</v>
      </c>
      <c r="I25" s="22"/>
      <c r="J25" s="22"/>
      <c r="K25" s="23"/>
      <c r="L25" s="23"/>
      <c r="M25" s="23"/>
    </row>
    <row r="26" spans="1:13" x14ac:dyDescent="0.25">
      <c r="A26" s="19" t="str">
        <v>GRATTE</v>
      </c>
      <c r="B26" s="20" t="str">
        <v>Jean Michel</v>
      </c>
      <c r="C26" s="21">
        <v>1</v>
      </c>
      <c r="D26" s="11"/>
      <c r="E26" s="83" t="str">
        <v>RENAULT</v>
      </c>
      <c r="F26" s="84" t="str">
        <v>Didier</v>
      </c>
      <c r="G26" s="21">
        <v>2</v>
      </c>
      <c r="I26" s="22"/>
      <c r="J26" s="22"/>
      <c r="K26" s="23"/>
      <c r="L26" s="23"/>
      <c r="M26" s="23"/>
    </row>
    <row r="27" spans="1:13" x14ac:dyDescent="0.25">
      <c r="A27" s="13" t="str">
        <v>LANIER</v>
      </c>
      <c r="B27" s="14" t="str">
        <v>Serge</v>
      </c>
      <c r="C27" s="15">
        <v>1</v>
      </c>
      <c r="D27" s="11"/>
      <c r="E27" s="81" t="str">
        <v>GRATTE</v>
      </c>
      <c r="F27" s="82" t="str">
        <v>Jean Michel</v>
      </c>
      <c r="G27" s="15">
        <v>1</v>
      </c>
      <c r="I27" s="22"/>
      <c r="J27" s="22"/>
      <c r="K27" s="23"/>
      <c r="L27" s="23"/>
      <c r="M27" s="23"/>
    </row>
    <row r="28" spans="1:13" x14ac:dyDescent="0.25">
      <c r="A28" s="19" t="str">
        <v>LEROY</v>
      </c>
      <c r="B28" s="20" t="str">
        <v>Michel</v>
      </c>
      <c r="C28" s="21">
        <v>1</v>
      </c>
      <c r="D28" s="11"/>
      <c r="E28" s="83" t="str">
        <v>BABON</v>
      </c>
      <c r="F28" s="84" t="str">
        <v>Henri</v>
      </c>
      <c r="G28" s="21">
        <v>0</v>
      </c>
      <c r="I28" s="22"/>
      <c r="J28" s="22"/>
      <c r="K28" s="23"/>
      <c r="L28" s="23"/>
      <c r="M28" s="23"/>
    </row>
    <row r="29" spans="1:13" x14ac:dyDescent="0.25">
      <c r="A29" s="13" t="str">
        <v>RENAULT</v>
      </c>
      <c r="B29" s="14" t="str">
        <v>Didier Aimé</v>
      </c>
      <c r="C29" s="15">
        <v>1</v>
      </c>
      <c r="D29" s="11"/>
      <c r="E29" s="81" t="str">
        <v>BARROIS</v>
      </c>
      <c r="F29" s="82" t="str">
        <v>Jérôme</v>
      </c>
      <c r="G29" s="15">
        <v>0</v>
      </c>
      <c r="I29" s="22"/>
      <c r="J29" s="22"/>
      <c r="K29" s="23"/>
      <c r="L29" s="23"/>
      <c r="M29" s="23"/>
    </row>
    <row r="30" spans="1:13" x14ac:dyDescent="0.25">
      <c r="A30" s="19" t="str">
        <v>ROUX</v>
      </c>
      <c r="B30" s="20" t="str">
        <v>Pascal</v>
      </c>
      <c r="C30" s="21">
        <v>1</v>
      </c>
      <c r="D30" s="11"/>
      <c r="E30" s="83" t="str">
        <v>CHAPON</v>
      </c>
      <c r="F30" s="84" t="str">
        <v>Daniel</v>
      </c>
      <c r="G30" s="21">
        <v>0</v>
      </c>
      <c r="I30" s="22"/>
      <c r="J30" s="22"/>
      <c r="K30" s="23"/>
      <c r="L30" s="23"/>
      <c r="M30" s="23"/>
    </row>
    <row r="31" spans="1:13" x14ac:dyDescent="0.25">
      <c r="A31" s="16" t="str">
        <v>TRUFFE</v>
      </c>
      <c r="B31" s="17" t="str">
        <v>Joël</v>
      </c>
      <c r="C31" s="15">
        <v>1</v>
      </c>
      <c r="D31" s="11"/>
      <c r="E31" s="85" t="str">
        <v>LANIER</v>
      </c>
      <c r="F31" s="86" t="str">
        <v>Serge</v>
      </c>
      <c r="G31" s="15">
        <v>0</v>
      </c>
      <c r="I31" s="22"/>
      <c r="J31" s="22"/>
      <c r="K31" s="23"/>
      <c r="L31" s="23"/>
      <c r="M31" s="23"/>
    </row>
    <row r="32" spans="1:13" x14ac:dyDescent="0.25">
      <c r="A32" s="19" t="str">
        <v>LAMOTTE</v>
      </c>
      <c r="B32" s="20" t="str">
        <v>Jean-Claude</v>
      </c>
      <c r="C32" s="21">
        <v>0</v>
      </c>
      <c r="D32" s="11"/>
      <c r="E32" s="83" t="str">
        <v>LEROY</v>
      </c>
      <c r="F32" s="84" t="str">
        <v>Michel</v>
      </c>
      <c r="G32" s="21">
        <v>0</v>
      </c>
      <c r="I32" s="22"/>
      <c r="J32" s="22"/>
      <c r="K32" s="23"/>
      <c r="L32" s="23"/>
      <c r="M32" s="23"/>
    </row>
    <row r="33" spans="1:13" x14ac:dyDescent="0.25">
      <c r="A33" s="16" t="str">
        <v>MOTTARD</v>
      </c>
      <c r="B33" s="17" t="str">
        <v>Patrick</v>
      </c>
      <c r="C33" s="15">
        <v>0</v>
      </c>
      <c r="D33" s="11"/>
      <c r="E33" s="85" t="str">
        <v>MOTTARD</v>
      </c>
      <c r="F33" s="86" t="str">
        <v>Patrick</v>
      </c>
      <c r="G33" s="15">
        <v>0</v>
      </c>
      <c r="I33" s="22"/>
      <c r="J33" s="22"/>
      <c r="K33" s="23"/>
      <c r="L33" s="23"/>
      <c r="M33" s="23"/>
    </row>
    <row r="34" spans="1:13" ht="15.75" thickBot="1" x14ac:dyDescent="0.3">
      <c r="A34" s="97" t="str">
        <v>SIMON</v>
      </c>
      <c r="B34" s="98" t="str">
        <v>Bertrand</v>
      </c>
      <c r="C34" s="112">
        <v>0</v>
      </c>
      <c r="E34" s="113" t="str">
        <v>SIMON</v>
      </c>
      <c r="F34" s="114" t="str">
        <v>Bertrand</v>
      </c>
      <c r="G34" s="112">
        <v>0</v>
      </c>
    </row>
    <row r="35" spans="1:13" x14ac:dyDescent="0.25">
      <c r="E35" s="111"/>
      <c r="F35" s="111"/>
      <c r="G35" s="11"/>
    </row>
    <row r="36" spans="1:13" x14ac:dyDescent="0.25">
      <c r="E36" s="111"/>
      <c r="F36" s="111"/>
      <c r="G36" s="11"/>
    </row>
  </sheetData>
  <sheetProtection algorithmName="SHA-512" hashValue="frSjv08ewwVGLptRYy+jYLy2iZOaJTFSFaWaSNfnxKe+kIAxLV5ewmrcJenQb4UCqaLOr/m6dlUcWb4dvb0mEg==" saltValue="bV3w32mQUlqP8fIgdBNWpg==" spinCount="100000" sheet="1" objects="1" scenarios="1" selectLockedCells="1" selectUnlockedCells="1"/>
  <mergeCells count="4">
    <mergeCell ref="A1:B1"/>
    <mergeCell ref="A2:C2"/>
    <mergeCell ref="E2:G2"/>
    <mergeCell ref="I2:M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Sorties club</vt:lpstr>
      <vt:lpstr>Randos permanentes</vt:lpstr>
      <vt:lpstr>Totaux</vt:lpstr>
      <vt:lpstr>Classements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</dc:creator>
  <cp:keywords/>
  <dc:description/>
  <cp:lastModifiedBy>Patrice BOUVRET</cp:lastModifiedBy>
  <cp:revision/>
  <dcterms:created xsi:type="dcterms:W3CDTF">2023-03-28T16:14:56Z</dcterms:created>
  <dcterms:modified xsi:type="dcterms:W3CDTF">2025-03-21T09:30:06Z</dcterms:modified>
  <cp:category/>
  <cp:contentStatus/>
</cp:coreProperties>
</file>